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Volumes/FSTEAM_AND_PROJECTSUPPORT/WB/Finance/Order Forms/2026/June 2026/"/>
    </mc:Choice>
  </mc:AlternateContent>
  <xr:revisionPtr revIDLastSave="0" documentId="13_ncr:1_{5B6B135B-446F-654A-9E68-B621968C9912}" xr6:coauthVersionLast="47" xr6:coauthVersionMax="47" xr10:uidLastSave="{00000000-0000-0000-0000-000000000000}"/>
  <bookViews>
    <workbookView xWindow="59200" yWindow="1060" windowWidth="37680" windowHeight="18840" xr2:uid="{9325379E-19B1-B24D-B3F2-78AEB3D6CE9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6" i="1" l="1"/>
  <c r="F367" i="1"/>
  <c r="G343" i="1"/>
  <c r="G342" i="1"/>
  <c r="G341" i="1"/>
  <c r="G340" i="1"/>
  <c r="G339" i="1"/>
  <c r="G338" i="1"/>
  <c r="G337" i="1"/>
  <c r="G336" i="1"/>
  <c r="G335" i="1"/>
  <c r="G334" i="1"/>
  <c r="G333" i="1"/>
  <c r="G332" i="1"/>
  <c r="G331" i="1"/>
  <c r="G330" i="1"/>
  <c r="G326" i="1"/>
  <c r="G325" i="1"/>
  <c r="G324" i="1"/>
  <c r="G323" i="1"/>
  <c r="G308" i="1"/>
  <c r="G307" i="1"/>
  <c r="G306" i="1"/>
  <c r="G305" i="1"/>
  <c r="G304" i="1"/>
  <c r="G303" i="1"/>
  <c r="G302" i="1"/>
  <c r="G301" i="1"/>
  <c r="G300" i="1"/>
  <c r="G299" i="1"/>
  <c r="G219" i="1"/>
  <c r="G137" i="1"/>
  <c r="G85" i="1"/>
  <c r="G83" i="1"/>
  <c r="G81" i="1"/>
  <c r="G71" i="1"/>
  <c r="G67" i="1"/>
  <c r="G173" i="1"/>
  <c r="G157" i="1"/>
  <c r="G156" i="1"/>
  <c r="G155" i="1"/>
  <c r="G182" i="1"/>
  <c r="G184" i="1"/>
  <c r="G158" i="1"/>
  <c r="G154" i="1"/>
  <c r="G153" i="1"/>
  <c r="G152" i="1"/>
  <c r="G151" i="1"/>
  <c r="G150" i="1"/>
  <c r="G149" i="1"/>
  <c r="G148" i="1"/>
  <c r="G147" i="1"/>
  <c r="G146" i="1"/>
  <c r="G145" i="1"/>
  <c r="G144" i="1"/>
  <c r="G143" i="1"/>
  <c r="G142" i="1"/>
  <c r="G141" i="1"/>
  <c r="G140" i="1"/>
  <c r="G139" i="1"/>
  <c r="G138" i="1"/>
  <c r="G136" i="1"/>
  <c r="G69" i="1"/>
  <c r="G72" i="1"/>
  <c r="G74" i="1"/>
  <c r="G76" i="1"/>
  <c r="G78" i="1"/>
  <c r="G61" i="1"/>
  <c r="G62" i="1"/>
  <c r="G59" i="1"/>
  <c r="G64" i="1"/>
  <c r="G57" i="1"/>
  <c r="G48" i="1"/>
  <c r="G25" i="1"/>
  <c r="G262" i="1"/>
  <c r="G261" i="1"/>
  <c r="G260" i="1"/>
  <c r="G231" i="1"/>
  <c r="G168" i="1"/>
  <c r="G167" i="1"/>
  <c r="G166" i="1"/>
  <c r="G165" i="1"/>
  <c r="G164" i="1"/>
  <c r="G163" i="1"/>
  <c r="G162" i="1"/>
  <c r="G161" i="1"/>
  <c r="G160" i="1"/>
  <c r="G159" i="1"/>
  <c r="G134" i="1"/>
  <c r="G133" i="1"/>
  <c r="G132" i="1"/>
  <c r="G131" i="1"/>
  <c r="G130" i="1"/>
  <c r="G129" i="1"/>
  <c r="G128" i="1"/>
  <c r="G127" i="1"/>
  <c r="G126" i="1"/>
  <c r="G125" i="1"/>
  <c r="G56" i="1"/>
  <c r="G234" i="1"/>
  <c r="G26" i="1"/>
  <c r="G321" i="1"/>
  <c r="G296" i="1"/>
  <c r="G295" i="1"/>
  <c r="G298" i="1"/>
  <c r="G297" i="1"/>
  <c r="G322" i="1"/>
  <c r="G294" i="1"/>
  <c r="G293" i="1"/>
  <c r="G292" i="1"/>
  <c r="G291" i="1"/>
  <c r="G290" i="1"/>
  <c r="G289" i="1"/>
  <c r="G288" i="1"/>
  <c r="G287" i="1"/>
  <c r="G282" i="1"/>
  <c r="G281" i="1"/>
  <c r="G280" i="1"/>
  <c r="G279" i="1"/>
  <c r="G53" i="1"/>
  <c r="G52" i="1"/>
  <c r="G50" i="1"/>
  <c r="G320" i="1"/>
  <c r="G319" i="1"/>
  <c r="G318" i="1"/>
  <c r="G317" i="1"/>
  <c r="G316" i="1"/>
  <c r="G276" i="1"/>
  <c r="G275" i="1"/>
  <c r="G274" i="1"/>
  <c r="G273" i="1"/>
  <c r="G272" i="1"/>
  <c r="G271" i="1"/>
  <c r="G270" i="1"/>
  <c r="G269" i="1"/>
  <c r="G268" i="1"/>
  <c r="G252" i="1"/>
  <c r="G253" i="1"/>
  <c r="G254" i="1"/>
  <c r="G255" i="1"/>
  <c r="G256" i="1"/>
  <c r="G257" i="1"/>
  <c r="G258" i="1"/>
  <c r="G259" i="1"/>
  <c r="G251" i="1"/>
  <c r="G246" i="1"/>
  <c r="G245" i="1"/>
  <c r="G244" i="1"/>
  <c r="G242" i="1"/>
  <c r="G241" i="1"/>
  <c r="G240" i="1"/>
  <c r="G239" i="1"/>
  <c r="G238" i="1"/>
  <c r="G237" i="1"/>
  <c r="G236" i="1"/>
  <c r="G235" i="1"/>
  <c r="G232" i="1"/>
  <c r="G229" i="1"/>
  <c r="G227" i="1"/>
  <c r="G225" i="1"/>
  <c r="G223" i="1"/>
  <c r="G221" i="1"/>
  <c r="G215" i="1"/>
  <c r="G213" i="1"/>
  <c r="G212" i="1"/>
  <c r="G210" i="1"/>
  <c r="G233" i="1"/>
  <c r="G209" i="1"/>
  <c r="G207" i="1"/>
  <c r="G205" i="1"/>
  <c r="G203" i="1"/>
  <c r="G201" i="1"/>
  <c r="G199" i="1"/>
  <c r="G197" i="1"/>
  <c r="G206" i="1"/>
  <c r="G204" i="1"/>
  <c r="G202" i="1"/>
  <c r="G200" i="1"/>
  <c r="G198" i="1"/>
  <c r="G196" i="1"/>
  <c r="G195" i="1"/>
  <c r="G188" i="1"/>
  <c r="G189" i="1"/>
  <c r="G190" i="1"/>
  <c r="G191" i="1"/>
  <c r="G192" i="1"/>
  <c r="G193" i="1"/>
  <c r="G187" i="1"/>
  <c r="G180" i="1"/>
  <c r="G178" i="1"/>
  <c r="G176" i="1"/>
  <c r="G174" i="1"/>
  <c r="G54" i="1"/>
  <c r="G41" i="1"/>
  <c r="G39" i="1"/>
  <c r="G36" i="1"/>
  <c r="G44" i="1"/>
  <c r="G43" i="1"/>
  <c r="G38" i="1"/>
  <c r="G35" i="1"/>
  <c r="G33" i="1"/>
  <c r="G31" i="1"/>
  <c r="G29" i="1"/>
  <c r="G27" i="1"/>
  <c r="G23" i="1"/>
  <c r="G22" i="1"/>
  <c r="G19" i="1"/>
  <c r="G21" i="1"/>
  <c r="G18" i="1"/>
  <c r="G16" i="1"/>
  <c r="G14" i="1"/>
  <c r="G13" i="1"/>
  <c r="G12" i="1"/>
  <c r="G11" i="1"/>
  <c r="G10" i="1"/>
  <c r="G9" i="1"/>
  <c r="G7" i="1"/>
  <c r="G5" i="1"/>
  <c r="F309" i="1" l="1"/>
  <c r="F263" i="1"/>
  <c r="F169" i="1"/>
  <c r="F217" i="1"/>
  <c r="F45" i="1"/>
  <c r="F360" i="1" s="1"/>
  <c r="F365" i="1" l="1"/>
  <c r="F363" i="1" l="1"/>
  <c r="F364" i="1" l="1"/>
  <c r="F87" i="1" l="1"/>
  <c r="G98" i="1" l="1"/>
  <c r="G92" i="1"/>
  <c r="G110" i="1"/>
  <c r="G112" i="1"/>
  <c r="G122" i="1"/>
  <c r="G106" i="1"/>
  <c r="G120" i="1"/>
  <c r="G118" i="1"/>
  <c r="G90" i="1"/>
  <c r="G100" i="1"/>
  <c r="G104" i="1"/>
  <c r="G108" i="1"/>
  <c r="G102" i="1"/>
  <c r="G114" i="1"/>
  <c r="G96" i="1"/>
  <c r="G94" i="1"/>
  <c r="G116" i="1"/>
  <c r="F361" i="1"/>
  <c r="F123" i="1" l="1"/>
  <c r="F362" i="1" l="1"/>
  <c r="F344" i="1" l="1"/>
  <c r="F369" i="1" l="1"/>
  <c r="F373" i="1" l="1"/>
  <c r="G373" i="1" s="1"/>
  <c r="F371" i="1"/>
  <c r="G371" i="1" s="1"/>
  <c r="F376" i="1" l="1"/>
</calcChain>
</file>

<file path=xl/sharedStrings.xml><?xml version="1.0" encoding="utf-8"?>
<sst xmlns="http://schemas.openxmlformats.org/spreadsheetml/2006/main" count="545" uniqueCount="360">
  <si>
    <t>Description</t>
  </si>
  <si>
    <t>Price</t>
  </si>
  <si>
    <t>Total</t>
  </si>
  <si>
    <t>Basic Text (Hardcover)</t>
  </si>
  <si>
    <t>Basic Text (Softcover)</t>
  </si>
  <si>
    <t>Gift Edition Basic Text</t>
  </si>
  <si>
    <t>Language Code</t>
  </si>
  <si>
    <t>Quantity</t>
  </si>
  <si>
    <t>Item Number</t>
  </si>
  <si>
    <t>1101LN</t>
  </si>
  <si>
    <t>1101LP</t>
  </si>
  <si>
    <t>Basic Text 5th Edition Book 1 &amp; 2: Nederlands</t>
  </si>
  <si>
    <t>Basic Text 5th Edition (Book 1)</t>
  </si>
  <si>
    <t>A Spiritual Principle a Day (Softcover Only)</t>
  </si>
  <si>
    <t>EN, FA, SP</t>
  </si>
  <si>
    <t>It Works: How and Why (Softcover)</t>
  </si>
  <si>
    <t>Pocket-sized Basic Text (Softcover)</t>
  </si>
  <si>
    <t>Just for Today, Revised—Daily Meditations (Softcover)</t>
  </si>
  <si>
    <t>1140LP</t>
  </si>
  <si>
    <t>An Introductory Guide to Narcotics Anonymous</t>
  </si>
  <si>
    <t>Miracles Happen (Softcover)</t>
  </si>
  <si>
    <t>Living Clean: The Journey Continues (Hardcover)</t>
  </si>
  <si>
    <t>Living Clean: The Journey Continues (Softcover)</t>
  </si>
  <si>
    <t>Guiding Principles: The Spirit of Our Traditions (Hardcover)</t>
  </si>
  <si>
    <t>Guiding Principles: The Spirit of Our Traditions (Softcover)</t>
  </si>
  <si>
    <t>NA Survival Kit</t>
  </si>
  <si>
    <t xml:space="preserve">Basic Library </t>
  </si>
  <si>
    <t>White Book 60th Anniversary Special Edition</t>
  </si>
  <si>
    <t>EN, FA, PB, SP</t>
  </si>
  <si>
    <t>EN</t>
  </si>
  <si>
    <t>NL</t>
  </si>
  <si>
    <t>BOOKS</t>
  </si>
  <si>
    <t>NA White Booklet</t>
  </si>
  <si>
    <t>In Times of Illness (Revised)</t>
  </si>
  <si>
    <t>The Group Booklet (Revised)</t>
  </si>
  <si>
    <t>Behind the Walls</t>
  </si>
  <si>
    <t>Working Step Four in NA</t>
  </si>
  <si>
    <t>NA: A Resource in Your Community</t>
  </si>
  <si>
    <r>
      <t>BOOKLETS</t>
    </r>
    <r>
      <rPr>
        <b/>
        <sz val="8"/>
        <color rgb="FF002060"/>
        <rFont val="Helvetica"/>
        <family val="2"/>
      </rPr>
      <t xml:space="preserve"> </t>
    </r>
    <r>
      <rPr>
        <sz val="7"/>
        <color rgb="FF002060"/>
        <rFont val="Helvetica"/>
        <family val="2"/>
      </rPr>
      <t xml:space="preserve">(IN ORDER TO RECEIVE THE DISCOUNTED PRICE ON BOOKLETS, YOU MUST PURCHASE </t>
    </r>
    <r>
      <rPr>
        <b/>
        <sz val="7"/>
        <color rgb="FF002060"/>
        <rFont val="Helvetica"/>
        <family val="2"/>
      </rPr>
      <t>100</t>
    </r>
    <r>
      <rPr>
        <sz val="7"/>
        <color rgb="FF002060"/>
        <rFont val="Helvetica"/>
        <family val="2"/>
      </rPr>
      <t xml:space="preserve"> OR MORE OF AN INDIVIDUAL ITEM)</t>
    </r>
  </si>
  <si>
    <t>IP #2 The Group</t>
  </si>
  <si>
    <t>IP #17 For Those in Treatment</t>
  </si>
  <si>
    <t>IP #21 The Loner</t>
  </si>
  <si>
    <t>IP #24 Money Matters: Self-Support in NA</t>
  </si>
  <si>
    <t>IP #28 Funding NA Services</t>
  </si>
  <si>
    <t>IP #30 Mental Health in Recovery</t>
  </si>
  <si>
    <t>IP #1 Who, What, How, and Why</t>
  </si>
  <si>
    <t>IP #5 Another Look</t>
  </si>
  <si>
    <t>IP #6 Recovery &amp; Relapse</t>
  </si>
  <si>
    <t>IP #7 Am I an Addict?</t>
  </si>
  <si>
    <t>IP #8 Just for Today</t>
  </si>
  <si>
    <t>IP #9 Living the Program</t>
  </si>
  <si>
    <t>IP #11 Sponsorship, Revised</t>
  </si>
  <si>
    <t>IP #12 The Triangle of Self-Obsession</t>
  </si>
  <si>
    <t>IP #13 By Young Addicts, For Young Addicts</t>
  </si>
  <si>
    <t>IP #14 One Addict's Experience...</t>
  </si>
  <si>
    <t>IP #15 PI and the NA Member</t>
  </si>
  <si>
    <t>IP #16 For the Newcomer</t>
  </si>
  <si>
    <t>IP #19 Self-Acceptance</t>
  </si>
  <si>
    <t>IP #20 H&amp;I Service and the NA Member</t>
  </si>
  <si>
    <t>IP #22 Welcome to NA</t>
  </si>
  <si>
    <t>IP #26 Accessibility for Those with Additional Needs</t>
  </si>
  <si>
    <t>IP #23 Staying Clean on the Outside</t>
  </si>
  <si>
    <t>IP #27 For the Parents or Guardians of Young People in NA</t>
  </si>
  <si>
    <t>IP #29 An Introduction to NA Meetings</t>
  </si>
  <si>
    <t>SERVICE PRODUCTS</t>
  </si>
  <si>
    <t>H&amp;I Handbook with Audio CD</t>
  </si>
  <si>
    <t>2101G</t>
  </si>
  <si>
    <t>2102A</t>
  </si>
  <si>
    <t>2102B</t>
  </si>
  <si>
    <t>Handbook for NA Newsletters</t>
  </si>
  <si>
    <t>Outreach Resource Information</t>
  </si>
  <si>
    <t>Additional Needs Resource Information</t>
  </si>
  <si>
    <t>Virtual Meeting Basics</t>
  </si>
  <si>
    <t>Group Trusted Servants: Roles and Responsibilities</t>
  </si>
  <si>
    <t>NA Groups &amp; Medication</t>
  </si>
  <si>
    <t>Principles and Leadership in NA Service</t>
  </si>
  <si>
    <t>Social Media and Our Guiding Principles</t>
  </si>
  <si>
    <t>Membership Survey</t>
  </si>
  <si>
    <t>NA &amp; Persons Receiving Medication-Assisted Treatment</t>
  </si>
  <si>
    <t>PR Folder</t>
  </si>
  <si>
    <t>Information about NA</t>
  </si>
  <si>
    <t>SPECIALTY ITEMS</t>
  </si>
  <si>
    <t>Wooden Box</t>
  </si>
  <si>
    <t>SPAD Box</t>
  </si>
  <si>
    <t>A Spiritual Principle a Day Special Edition</t>
  </si>
  <si>
    <t>SPAD Wooden Box &amp; Special Edition</t>
  </si>
  <si>
    <t>Wooden Box/Living Clean Special Edition Bundle</t>
  </si>
  <si>
    <t>1501B</t>
  </si>
  <si>
    <t>1155B</t>
  </si>
  <si>
    <t>1110B</t>
  </si>
  <si>
    <t>1110S</t>
  </si>
  <si>
    <t>COLOR POSTERS</t>
  </si>
  <si>
    <t>Concepts Poster</t>
  </si>
  <si>
    <t>Steps Poster</t>
  </si>
  <si>
    <t>Traditions Poster</t>
  </si>
  <si>
    <t>World Region Map Banner (60" x 84")</t>
  </si>
  <si>
    <t>World Region Map Banner (45" x 63")</t>
  </si>
  <si>
    <t>Poster: Demographics (35" x 84")</t>
  </si>
  <si>
    <t>MISC ITEMS</t>
  </si>
  <si>
    <t>Group Starter Kit</t>
  </si>
  <si>
    <t>7th Tradition Box</t>
  </si>
  <si>
    <t>Group Reading Cards (Set of 7)</t>
  </si>
  <si>
    <t>Twelve Steps Poster (23" x 35")</t>
  </si>
  <si>
    <t>Twelve Traditions Poster (23" x 35")</t>
  </si>
  <si>
    <t>Twelve Concepts Poster (23" x 35")</t>
  </si>
  <si>
    <t>Literature Rack (Wire, 8-Pocket)</t>
  </si>
  <si>
    <t>Literature Rack (Wire, 16-Pocket)</t>
  </si>
  <si>
    <t>JFT Journal</t>
  </si>
  <si>
    <t>Basic Mug</t>
  </si>
  <si>
    <t>PR Week Awareness Note Cube</t>
  </si>
  <si>
    <t>Sponsorship Medallion &amp; Silver Keychain Bundle</t>
  </si>
  <si>
    <t>9603B</t>
  </si>
  <si>
    <t>NA Service Prayer Poster (17½" x 23")</t>
  </si>
  <si>
    <t>Just for Today Poster (17½" x 23")</t>
  </si>
  <si>
    <t>Third Step Prayer Poster (17½" x 23")</t>
  </si>
  <si>
    <t>Serenity Prayer Poster (17½" x 23")</t>
  </si>
  <si>
    <t>My Gratitude Speaks Poster (17½" x 23")</t>
  </si>
  <si>
    <t>MULTIMEDIA PRODUCTS</t>
  </si>
  <si>
    <t>NA White Booklet-ASL DVD</t>
  </si>
  <si>
    <t>1500ASL</t>
  </si>
  <si>
    <t>PR Pen (Set of 25)</t>
  </si>
  <si>
    <t>PR Totebag (Set of 25)</t>
  </si>
  <si>
    <t>SERVICE PAMPHLETS</t>
  </si>
  <si>
    <t>Commemorative Living Clean</t>
  </si>
  <si>
    <t>KEYTAGS</t>
  </si>
  <si>
    <t>Welcome (White)</t>
  </si>
  <si>
    <t>60 Days (Green)</t>
  </si>
  <si>
    <t>90 Days (Red)</t>
  </si>
  <si>
    <t>6 Months (Blue)</t>
  </si>
  <si>
    <t>9 Months (Yellow)</t>
  </si>
  <si>
    <t>1 Year (Moonglow)</t>
  </si>
  <si>
    <t>18 Months (Grey)</t>
  </si>
  <si>
    <t>Multiple Years (Black)</t>
  </si>
  <si>
    <t>CHIPS</t>
  </si>
  <si>
    <t>18 Months</t>
  </si>
  <si>
    <t>Year</t>
  </si>
  <si>
    <t>Color</t>
  </si>
  <si>
    <t>Description (Indicate Color &amp; Year)</t>
  </si>
  <si>
    <t>Subtotal Page 2</t>
  </si>
  <si>
    <t>Subtotal Page 1</t>
  </si>
  <si>
    <t>Subtotal Page 3</t>
  </si>
  <si>
    <t>Subtotal Page 4</t>
  </si>
  <si>
    <t>Subtotal Page 5</t>
  </si>
  <si>
    <t>Subtotal Page 6</t>
  </si>
  <si>
    <t>Subtotal Page 7</t>
  </si>
  <si>
    <t>Single Purchase Discounts</t>
  </si>
  <si>
    <t>SUBTOTAL PAGE 1</t>
  </si>
  <si>
    <t>SUBTOTAL PAGE 2</t>
  </si>
  <si>
    <t>SUBTOTAL PAGE 3</t>
  </si>
  <si>
    <t>SUBTOTAL PAGE 4</t>
  </si>
  <si>
    <t>SUBTOTAL PAGE 5</t>
  </si>
  <si>
    <t>SUBTOTAL PAGE 6</t>
  </si>
  <si>
    <t>SUBTOTAL PAGE 7</t>
  </si>
  <si>
    <t>SUBTOTAL (all pages)</t>
  </si>
  <si>
    <t>Shipping &amp; Handling Fee Schedule</t>
  </si>
  <si>
    <t>Subtract Discounts</t>
  </si>
  <si>
    <t>Add Shipping &amp; Handling Fee</t>
  </si>
  <si>
    <t>ORDER TOTAL</t>
  </si>
  <si>
    <t xml:space="preserve">Ship to: </t>
  </si>
  <si>
    <t>City</t>
  </si>
  <si>
    <t>State</t>
  </si>
  <si>
    <t>Phone</t>
  </si>
  <si>
    <t>Email</t>
  </si>
  <si>
    <t>Zip</t>
  </si>
  <si>
    <t xml:space="preserve">Invoice to: </t>
  </si>
  <si>
    <t>Customer ID (found in the upper right corner of invoice)</t>
  </si>
  <si>
    <t>If ordering for a group, area, region, treatment or correctional facility, please indicate.</t>
  </si>
  <si>
    <t>Name</t>
  </si>
  <si>
    <t>Indiv./Grp.</t>
  </si>
  <si>
    <t>Area</t>
  </si>
  <si>
    <t>Region</t>
  </si>
  <si>
    <t>Street Address</t>
  </si>
  <si>
    <t>Organization</t>
  </si>
  <si>
    <t>9080C</t>
  </si>
  <si>
    <t>9080S</t>
  </si>
  <si>
    <t>9080T</t>
  </si>
  <si>
    <t>9081C</t>
  </si>
  <si>
    <t>9081S</t>
  </si>
  <si>
    <t>9081T</t>
  </si>
  <si>
    <t>LARGE PRINT IPs</t>
  </si>
  <si>
    <t>3101LP</t>
  </si>
  <si>
    <t>Large-Print IP #1 Who, What, How, and Why</t>
  </si>
  <si>
    <t>Large-Print IP #2 The Group</t>
  </si>
  <si>
    <t>Large-Print IP #5 Another Look</t>
  </si>
  <si>
    <t>Large-Print IP #6 Recovery &amp; Relapse</t>
  </si>
  <si>
    <t>Large-Print IP #7 Am I an Addict?</t>
  </si>
  <si>
    <t>Large-Print IP #8 Just For Today</t>
  </si>
  <si>
    <t>Large-Print IP #9 Living the Program</t>
  </si>
  <si>
    <t>Large-Print IP #11 Sponsorship, Revised</t>
  </si>
  <si>
    <t>Large-Print IP #16 For the Newcomer</t>
  </si>
  <si>
    <t>3102LP</t>
  </si>
  <si>
    <t>3105LP</t>
  </si>
  <si>
    <t>3106LP</t>
  </si>
  <si>
    <t>3107LP</t>
  </si>
  <si>
    <t>3108LP</t>
  </si>
  <si>
    <t>3109LP</t>
  </si>
  <si>
    <t>3111LP</t>
  </si>
  <si>
    <t>3116LP</t>
  </si>
  <si>
    <t>1500H&amp;I</t>
  </si>
  <si>
    <t>Behind the Walls: H&amp;I Edition</t>
  </si>
  <si>
    <t>1500LP</t>
  </si>
  <si>
    <t>NA White Booklet Large-Print</t>
  </si>
  <si>
    <t>3129H&amp;I</t>
  </si>
  <si>
    <t>Large-Print IP #22 Welcome to NA</t>
  </si>
  <si>
    <t>3122LP</t>
  </si>
  <si>
    <r>
      <t xml:space="preserve">Public Relations Handbook </t>
    </r>
    <r>
      <rPr>
        <sz val="8"/>
        <color theme="1"/>
        <rFont val="Helvetica"/>
        <family val="2"/>
      </rPr>
      <t>(Regular 3-hole punch paper)</t>
    </r>
  </si>
  <si>
    <r>
      <t>Public Relations Handbook</t>
    </r>
    <r>
      <rPr>
        <sz val="8"/>
        <color theme="1"/>
        <rFont val="Helvetica"/>
        <family val="2"/>
      </rPr>
      <t xml:space="preserve"> (A4-4-hole punch paper)</t>
    </r>
  </si>
  <si>
    <r>
      <t xml:space="preserve">Literature Committee Handbook </t>
    </r>
    <r>
      <rPr>
        <sz val="8"/>
        <color theme="1"/>
        <rFont val="Helvetica"/>
        <family val="2"/>
      </rPr>
      <t>(Revised 4/91)</t>
    </r>
  </si>
  <si>
    <r>
      <t>Group Treasurer's Record Pad, Revised</t>
    </r>
    <r>
      <rPr>
        <sz val="8"/>
        <color theme="1"/>
        <rFont val="Helvetica"/>
        <family val="2"/>
      </rPr>
      <t xml:space="preserve"> (records for 13 months)</t>
    </r>
  </si>
  <si>
    <t>NA Wallet Card (Group Readings) (Bundle of 15)</t>
  </si>
  <si>
    <t>Vinyl Poster (28" x 40") (Set of 3 below)</t>
  </si>
  <si>
    <t>4100KIT</t>
  </si>
  <si>
    <t>4108KIT</t>
  </si>
  <si>
    <r>
      <t xml:space="preserve">Just for Today DVD </t>
    </r>
    <r>
      <rPr>
        <sz val="9"/>
        <color theme="1"/>
        <rFont val="Helvetica"/>
        <family val="2"/>
      </rPr>
      <t>(Running time: 20:17)</t>
    </r>
  </si>
  <si>
    <r>
      <t>It Works: How and Why - Audio CD</t>
    </r>
    <r>
      <rPr>
        <sz val="9"/>
        <color theme="1"/>
        <rFont val="Helvetica"/>
        <family val="2"/>
      </rPr>
      <t xml:space="preserve"> (MP3 player/reader)</t>
    </r>
  </si>
  <si>
    <r>
      <t xml:space="preserve">Sponsorship Medallion </t>
    </r>
    <r>
      <rPr>
        <sz val="9"/>
        <color theme="1"/>
        <rFont val="Helvetica"/>
        <family val="2"/>
      </rPr>
      <t>(Sponsorship Day: 1-December)</t>
    </r>
  </si>
  <si>
    <r>
      <t>I Serve Pin</t>
    </r>
    <r>
      <rPr>
        <sz val="9"/>
        <color theme="1"/>
        <rFont val="Helvetica"/>
        <family val="2"/>
      </rPr>
      <t xml:space="preserve"> (Service Day: 1-May)</t>
    </r>
  </si>
  <si>
    <r>
      <t xml:space="preserve">Literature Rack </t>
    </r>
    <r>
      <rPr>
        <sz val="9"/>
        <color theme="1"/>
        <rFont val="Helvetica"/>
        <family val="2"/>
      </rPr>
      <t>(Wire, 20-Pocket)</t>
    </r>
  </si>
  <si>
    <t>MEDALLION HOLDERS</t>
  </si>
  <si>
    <t>TRIPLATE VARIATIONS</t>
  </si>
  <si>
    <t>Violet/pearl/black</t>
  </si>
  <si>
    <t>Purple/dark blue/black….....................................Red/pearl/black</t>
  </si>
  <si>
    <t>Red/pearl/black</t>
  </si>
  <si>
    <t>Black/silver/gold…..........................Blue/pearl/black</t>
  </si>
  <si>
    <t>Keychain for etched (Silver)</t>
  </si>
  <si>
    <t>Keychain for bronze (Black)</t>
  </si>
  <si>
    <t>Keychain for bronze (Satin Gold)</t>
  </si>
  <si>
    <t>Keychain for bronze (Bronze)</t>
  </si>
  <si>
    <t>1601H&amp;I</t>
  </si>
  <si>
    <r>
      <t xml:space="preserve">If your order </t>
    </r>
    <r>
      <rPr>
        <b/>
        <sz val="11"/>
        <color theme="1"/>
        <rFont val="Helvetica"/>
        <family val="2"/>
      </rPr>
      <t>SUBTOTAL</t>
    </r>
    <r>
      <rPr>
        <sz val="11"/>
        <color theme="1"/>
        <rFont val="Helvetica"/>
        <family val="2"/>
      </rPr>
      <t xml:space="preserve"> (</t>
    </r>
    <r>
      <rPr>
        <i/>
        <sz val="11"/>
        <color theme="1"/>
        <rFont val="Helvetica"/>
        <family val="2"/>
      </rPr>
      <t>all 7 pages</t>
    </r>
    <r>
      <rPr>
        <sz val="11"/>
        <color theme="1"/>
        <rFont val="Helvetica"/>
        <family val="2"/>
      </rPr>
      <t>)</t>
    </r>
  </si>
  <si>
    <t>Gift Edition Just for Today</t>
  </si>
  <si>
    <t>Triplates available in 1 thru 50 years, 18 months, and eternity.</t>
  </si>
  <si>
    <t>Triplates available in 51 thru 60 years.</t>
  </si>
  <si>
    <t>Black/silver/gold….............................................Blue/pearl/black</t>
  </si>
  <si>
    <t>EN, FA, FR, PB, RU, SP</t>
  </si>
  <si>
    <r>
      <t xml:space="preserve">Vinyl Poster (35" x 50") (Set of 3 below) </t>
    </r>
    <r>
      <rPr>
        <sz val="8"/>
        <color theme="1"/>
        <rFont val="Helvetica"/>
        <family val="2"/>
      </rPr>
      <t>- EN</t>
    </r>
  </si>
  <si>
    <t>Twelve Steps, Traditions, &amp; Concepts Poster Set (17½" x 23")</t>
  </si>
  <si>
    <t>18 mos.</t>
  </si>
  <si>
    <t>Orange/black/pearl….....................Pink/pearl/gold (limited years)</t>
  </si>
  <si>
    <t>EN, FR, PB, PO, SP, SW</t>
  </si>
  <si>
    <t>Welcome Keytags Set (all languages)</t>
  </si>
  <si>
    <t>Multi-Year Keytags Set (all languages)</t>
  </si>
  <si>
    <t>Language Keytags Set (selected language)</t>
  </si>
  <si>
    <t>30 Days (Orange)</t>
  </si>
  <si>
    <t>Wooden Box/Little White Book Special Edition Bundle</t>
  </si>
  <si>
    <t>(Use total before discounts)</t>
  </si>
  <si>
    <t>To protect your privacy and to maintain security, credit card orders will now be processed exclusively through our webstores at www.na.org. We will NOT accept credit card information by telephone, fax, email, or postal mail. Orders paid by check or money order can still be mailed to the WSO.</t>
  </si>
  <si>
    <r>
      <t xml:space="preserve">TRIPLATE MEDALLIONS </t>
    </r>
    <r>
      <rPr>
        <sz val="8"/>
        <color rgb="FF002060"/>
        <rFont val="Helvetica"/>
        <family val="2"/>
      </rPr>
      <t>Available in English only.</t>
    </r>
    <r>
      <rPr>
        <b/>
        <sz val="11"/>
        <color rgb="FF002060"/>
        <rFont val="Helvetica"/>
        <family val="2"/>
      </rPr>
      <t xml:space="preserve"> </t>
    </r>
    <r>
      <rPr>
        <sz val="9"/>
        <color rgb="FF002060"/>
        <rFont val="Helvetica"/>
        <family val="2"/>
      </rPr>
      <t>(Discount price is based on purchasing 25 pieces or more total)</t>
    </r>
  </si>
  <si>
    <r>
      <t xml:space="preserve">LASER-ETCHED MEDALLIONS </t>
    </r>
    <r>
      <rPr>
        <sz val="8"/>
        <color rgb="FF002060"/>
        <rFont val="Helvetica"/>
        <family val="2"/>
      </rPr>
      <t>Available in English only. (1-50 Years, 18 Months &amp; Eternity)</t>
    </r>
  </si>
  <si>
    <t>Large-print Basic Text (Softcover)</t>
  </si>
  <si>
    <t>Pocket-sized It Works: How and Why (Softcover)</t>
  </si>
  <si>
    <t>Large-print It Works: How and Why (Softcover)</t>
  </si>
  <si>
    <t>Pocket-sized Just For Today (Softcover)</t>
  </si>
  <si>
    <t>The Narcotics Anonymous Step Working Guides (Softcover)</t>
  </si>
  <si>
    <t>Sponsorship (Softcover)</t>
  </si>
  <si>
    <r>
      <t>SMALL BOOKLETS</t>
    </r>
    <r>
      <rPr>
        <b/>
        <sz val="8"/>
        <color rgb="FF002060"/>
        <rFont val="Helvetica"/>
        <family val="2"/>
      </rPr>
      <t xml:space="preserve"> </t>
    </r>
    <r>
      <rPr>
        <sz val="7"/>
        <color rgb="FF002060"/>
        <rFont val="Helvetica"/>
        <family val="2"/>
      </rPr>
      <t xml:space="preserve">(IN ORDER TO RECEIVE THE DISCOUNTED PRICE ON SM. BOOKLETS, YOU MUST PURCHASE </t>
    </r>
    <r>
      <rPr>
        <b/>
        <sz val="7"/>
        <color rgb="FF002060"/>
        <rFont val="Helvetica"/>
        <family val="2"/>
      </rPr>
      <t>100</t>
    </r>
    <r>
      <rPr>
        <sz val="7"/>
        <color rgb="FF002060"/>
        <rFont val="Helvetica"/>
        <family val="2"/>
      </rPr>
      <t xml:space="preserve"> OR MORE TOTAL)</t>
    </r>
  </si>
  <si>
    <r>
      <t>PAMPHLETS</t>
    </r>
    <r>
      <rPr>
        <b/>
        <sz val="8"/>
        <color rgb="FF002060"/>
        <rFont val="Helvetica"/>
        <family val="2"/>
      </rPr>
      <t xml:space="preserve"> </t>
    </r>
    <r>
      <rPr>
        <sz val="7"/>
        <color rgb="FF002060"/>
        <rFont val="Helvetica"/>
        <family val="2"/>
      </rPr>
      <t xml:space="preserve">(IN ORDER TO RECEIVE THE DISCOUNTED PRICE ON PAMPHLETS, YOU MUST PURCHASE </t>
    </r>
    <r>
      <rPr>
        <b/>
        <sz val="7"/>
        <color rgb="FF002060"/>
        <rFont val="Helvetica"/>
        <family val="2"/>
      </rPr>
      <t>100</t>
    </r>
    <r>
      <rPr>
        <sz val="7"/>
        <color rgb="FF002060"/>
        <rFont val="Helvetica"/>
        <family val="2"/>
      </rPr>
      <t xml:space="preserve"> OR MORE TOTAL)</t>
    </r>
  </si>
  <si>
    <t>Group Business Meetings</t>
  </si>
  <si>
    <t>Disruptive &amp; Violent Behavior</t>
  </si>
  <si>
    <t>Twelve Concepts for NA Service</t>
  </si>
  <si>
    <t>500.01 € -- and up add 5%</t>
  </si>
  <si>
    <t>50.01 € -- 500.00 € add 20%</t>
  </si>
  <si>
    <t>25.01 € -- 50.00 € add 10.00 €</t>
  </si>
  <si>
    <t>0.01 €  -- 25.00 € add 8.00 €</t>
  </si>
  <si>
    <t>1,000.00 € -- or more = 21%</t>
  </si>
  <si>
    <t>500.00 € -- 999.00 € = 15%</t>
  </si>
  <si>
    <t>150.00 € -- 499.00 € = 9%</t>
  </si>
  <si>
    <t>0.01 € -- 149.00 € = 0%</t>
  </si>
  <si>
    <r>
      <t>2026</t>
    </r>
    <r>
      <rPr>
        <sz val="21"/>
        <color rgb="FFD53E25"/>
        <rFont val="Helvetica Neue Medium"/>
      </rPr>
      <t xml:space="preserve"> NAWS-Europe Price Sheet</t>
    </r>
  </si>
  <si>
    <r>
      <t xml:space="preserve">EUROPE: cart-eu.na.org </t>
    </r>
    <r>
      <rPr>
        <b/>
        <sz val="11"/>
        <color rgb="FF0A387A"/>
        <rFont val="Helvetica"/>
        <family val="2"/>
      </rPr>
      <t>•</t>
    </r>
    <r>
      <rPr>
        <b/>
        <sz val="8.5"/>
        <color rgb="FF0A387A"/>
        <rFont val="Helvetica"/>
        <family val="2"/>
      </rPr>
      <t xml:space="preserve"> Tel. +32/2/646-6012 </t>
    </r>
    <r>
      <rPr>
        <b/>
        <sz val="11"/>
        <color rgb="FF0A387A"/>
        <rFont val="Helvetica"/>
        <family val="2"/>
      </rPr>
      <t>•</t>
    </r>
    <r>
      <rPr>
        <b/>
        <sz val="8.5"/>
        <color rgb="FF0A387A"/>
        <rFont val="Helvetica"/>
        <family val="2"/>
      </rPr>
      <t xml:space="preserve"> Email: wsoeurope@na.org</t>
    </r>
  </si>
  <si>
    <r>
      <t xml:space="preserve">Mail To: NAWS-Europe
48 Rue de l' Eté, B-1050
Brussels, Belgium
 Tel. +32/2/646-6012 </t>
    </r>
    <r>
      <rPr>
        <b/>
        <sz val="12"/>
        <color theme="1"/>
        <rFont val="Helvetica"/>
        <family val="2"/>
      </rPr>
      <t>•</t>
    </r>
    <r>
      <rPr>
        <b/>
        <sz val="11"/>
        <color theme="1"/>
        <rFont val="Helvetica"/>
        <family val="2"/>
      </rPr>
      <t xml:space="preserve"> Email: wsoeurope@na.org</t>
    </r>
  </si>
  <si>
    <t>DK, EN, FI, IT, NR, PO, SW</t>
  </si>
  <si>
    <t>Line-numbered Basic Text (Softcover) - EN, SP</t>
  </si>
  <si>
    <t>It Works: How and Why (Hardcover) - EN, HE, JP, PO, SW</t>
  </si>
  <si>
    <t>AR, DK, EN, FA, FI, FR, GE, HI, HU, IT, LT, LV, NL, NR, PB, PL, RU, SP</t>
  </si>
  <si>
    <t>DK, EN, FA, FI, FR, GE, GR, HE, HI, IT, JP, LT, LV, NR, PB, PO, RU, SP, SW, TU</t>
  </si>
  <si>
    <t>AF, AR, CR, DK, EN, FA, FI, FL, FR, GE, GR, HU, ID, IT, LT, NL, NR, PB, PL, RU, SP, SW, TU</t>
  </si>
  <si>
    <t>EN, FA, FR, GE, IT, JP, NR, PB, PL, RU, SP</t>
  </si>
  <si>
    <t>DK, EN, FA, FR, GR, HU, IT, JP, LT, LV, NR, PB, PL, RU, SP, SW</t>
  </si>
  <si>
    <t>EN, PB, SP, SW</t>
  </si>
  <si>
    <t>EN, FA, FR, GE, GR, HU, IT, JP, LT, NR, PB, PL, PO, RU, SP, SW</t>
  </si>
  <si>
    <t>AF, AN, AR, ASL, BE, EN, FA, FL, FR, GE, GR, HI, IS, IT, JP, KA, KN, KO, LT, MT, NR, PB, PO, RU, SL, SP, SW, TA, TU, UA, ZU</t>
  </si>
  <si>
    <t>DK, EN, FA, FR, HE, IT, NR, PB, RU, SP, SW</t>
  </si>
  <si>
    <t>In Times of Illness (1992 Version) - GE, PO</t>
  </si>
  <si>
    <t>DK, EN, FA, FR, GE, HE, HU, IT, LT, NR, PB, PL, PO, RU, SP</t>
  </si>
  <si>
    <t>DK, EN, FA, FI, FR, GE, HI, HU, IT, LT, MP, NR, PB, PL, PO, RU, SP, SW, TA, TU</t>
  </si>
  <si>
    <t>BG, EN, FA, FI, FR, IT, LT, NR, PB, PL, PO, RU, SP, SW, TA, TU</t>
  </si>
  <si>
    <t>AF, AM, AN, AR, ASL, AZ, BE, BG, BM, BN, CH, CR, CS, CT, DK, EN, ET, FA, FI, FL, FR, GE, GR, HE, HI, HU, ID, IS, IT, JP, KA, KK, KN, KO, LT, LV, MP, MT, NE, NL, NR, OR, PA, PB, PL, PO, RO, RU, SH, SI, SK, SL, SP, SR, SW, TA, TH, TU, UA, UR, ZU</t>
  </si>
  <si>
    <t>AF, AN, AR, AZ, BN, CH, CR, CT, DK, EN, FA, FI, FL, FR, GE, GR, HI, HU, ID, IS, IT, JP, KA, KO, LT, LV, NE, NL, NR, PB, PL, PO, RU, SK, SL, SP, SW, TA, TH, TU, UA</t>
  </si>
  <si>
    <t>AF, AN, AR, AZ, BE, BG, BM, BN, CH, CR, CS, CT, DK, EN, FA, FI, FL, FR, GE, GR, HE, HI, HU, ID, IS, IT, JP, KA, KN, KO, LT, LV, MP, NE, NL, NR, PB, PL, PO, RU, SK, SL, SP, SW, TA, TH, TU, UA, ZU</t>
  </si>
  <si>
    <t>AF, AN, AR, AZ, BE, BG, BM, BN, CH, CR, CS, CT, DK, EN, FA, FI, FL, FR, GE, GR, HI, HU, ID, IS, IT, JP, KA, KO, LT, LV, MP, NE, NL, NR, PB, PL, PO, RU, SH, SK, SL, SP, SW, TA, TH, TU, UA</t>
  </si>
  <si>
    <t>PR Basics - EN, FA, GE, PB, PL, SP, SW</t>
  </si>
  <si>
    <t>A Guide to World Services in NA, 2023-2026 - EN, SP</t>
  </si>
  <si>
    <t>A Guide to Phoneline Service - EN, FA</t>
  </si>
  <si>
    <t>Treasurer's Handbook, Revised - EN, IT, SP</t>
  </si>
  <si>
    <t>Group Treasurer's Workbook, Revised - EN, LT, SP</t>
  </si>
  <si>
    <t>A Guide to Local Services in NA, 2023 Version - EN, GE, SP</t>
  </si>
  <si>
    <t>Institutional Group Guide - EN, PB</t>
  </si>
  <si>
    <t>Planning Basics - EN, FA, SP</t>
  </si>
  <si>
    <t>Phoneline Basics - EN, FA, SP</t>
  </si>
  <si>
    <t>AR, CH, CT, EN, FA, FI, FR, GE, GR, HU, ID, IT, NR, PB, PL, RU, SL, SP, SW</t>
  </si>
  <si>
    <t>DK, EN, FA, FR, IT, NR, RU, SP, SW</t>
  </si>
  <si>
    <t>AR, EN, FA, FI, FR, HE, HU, IT, NR, PB, PL, PO, RU, SP, SW, TU</t>
  </si>
  <si>
    <t>AR, EN, FA, FI, FR, HU, IT, LT, NR, PB, PO, RU, SP, SW, TU</t>
  </si>
  <si>
    <t>DK, EN, FA, FI, FR, GE, GR, HE, HU, IT, NR, PL, PO, RU, SP, SW</t>
  </si>
  <si>
    <t>EN, FA, FR, GE, IT, NR, PL, RU, SP, SW</t>
  </si>
  <si>
    <t>DK, EN, FA, FI, FR, GE, HU, IT, NR, PB, PL, PO, RU, SP</t>
  </si>
  <si>
    <t>Concepts Poster - EN, FR, NL, PL, SP</t>
  </si>
  <si>
    <t>Steps Poster - AR, EN, FR, NL, PL, SP</t>
  </si>
  <si>
    <t>Traditions Poster - AR, EN, FR, NL, PL, SP</t>
  </si>
  <si>
    <t>Visions for NA Service Poster (36" x 36") - EN, IT, SP</t>
  </si>
  <si>
    <t>Visions for NA Service Poster (28" x 28") - AF, EN, FR, IT, SP</t>
  </si>
  <si>
    <t>Complete Poster Set (Set of 8 below) - EN, FR, PB, PO, SP, SW</t>
  </si>
  <si>
    <t>BM, EN, FR, GE, GR, IT, LT, NR, PB, PO, SP, SW</t>
  </si>
  <si>
    <t>EN, FR, GE, GR, IT, LT, NR, PB, PO, SP, SW</t>
  </si>
  <si>
    <t>EN, FR, GE, LT, NR, PB, PO, SP, SW</t>
  </si>
  <si>
    <r>
      <rPr>
        <sz val="9.5"/>
        <color theme="1"/>
        <rFont val="Helvetica"/>
        <family val="2"/>
      </rPr>
      <t>IP #29 An Introduction to NA Meetings: H&amp;I Edition</t>
    </r>
    <r>
      <rPr>
        <sz val="8"/>
        <color theme="1"/>
        <rFont val="Helvetica"/>
        <family val="2"/>
      </rPr>
      <t xml:space="preserve"> (without staples)</t>
    </r>
  </si>
  <si>
    <t>CBDM Basics</t>
  </si>
  <si>
    <t>GSR Basics</t>
  </si>
  <si>
    <t>Serving NA in Rural &amp; Isolated Communities</t>
  </si>
  <si>
    <t>EN, FA, FR, HU, ID, IT, PB, PL, SP, SW</t>
  </si>
  <si>
    <r>
      <t xml:space="preserve">NA White Booklet: H&amp;I Edition </t>
    </r>
    <r>
      <rPr>
        <sz val="8"/>
        <color theme="1"/>
        <rFont val="Helvetica"/>
        <family val="2"/>
      </rPr>
      <t>(without staples)</t>
    </r>
  </si>
  <si>
    <r>
      <t>BRONZE MEDALLIONS</t>
    </r>
    <r>
      <rPr>
        <sz val="8"/>
        <color rgb="FF002060"/>
        <rFont val="Helvetica"/>
        <family val="2"/>
      </rPr>
      <t xml:space="preserve"> Available in English (1-60 Years, 18 Months, &amp; Eternity)</t>
    </r>
  </si>
  <si>
    <r>
      <rPr>
        <b/>
        <sz val="8"/>
        <rFont val="Helvetica"/>
        <family val="2"/>
      </rPr>
      <t xml:space="preserve">Language Codes </t>
    </r>
    <r>
      <rPr>
        <sz val="8"/>
        <rFont val="Helvetica"/>
        <family val="2"/>
      </rPr>
      <t xml:space="preserve">
</t>
    </r>
    <r>
      <rPr>
        <i/>
        <sz val="8"/>
        <rFont val="Helvetica"/>
        <family val="2"/>
      </rPr>
      <t>(Limited Languages Available)</t>
    </r>
    <r>
      <rPr>
        <sz val="8"/>
        <rFont val="Helvetica"/>
        <family val="2"/>
      </rPr>
      <t xml:space="preserve">
AF Afrikaans, AM Amharic, AN Anglicized, AR Arabic, ASL American Sign Language, AZ Azerbaijani, BE Bengali, BLA Blackfoot, BG Bulgarian, 
BM Bahasa Melayu, BN Bengali/Bangladesh, BR Braille, BS Bosnian, CH Chinese, CHR Cherokee, CHA Chamorro, CR Croation, CS Czech, 
CT Chinese Traditional, DK Danish, DV Dhivehi, EN English, ET Estonian, FA Farsi, FI Finnish, FL Filipino, FR French, GA Gaelic Irish, GE German, GR Greek, HAW Hawaiian, HE Hebrew, HI Hindi, HU Hungarian, HY Armenian, ID Indonesian, MOE Innu, IU Inuktikut, IS Icelandic, IT Italian, JP Japanese, KA Georgian, 
KK Kazakh, KN Kannada, KO Korean, LT Lithuanian, LV Latvian, MD Moldovian, MP Manipuri, MR Marathi, MT Maltese, MZ Mizo, NE Nepali, 
NL Nederlands/Dutch, NR Norwegian, OR Odia, PA Punjabi, PB Portuguese/Brazil, PL Polish, PM Papiamento, PO Portuguese, RO Romanian, RU Russian, 
SC Sardinian, SH Swahili, SI Sinhala, SK Slovak, SL Slovenian, SP Spanish, SR Serbian, SW Swedish, TA Tamil, TH Thai, TU Turkish, UA Ukrainian, UR Urdu, 
CY Welsh, VS Visayan, YK Yupik, ZU Zulu</t>
    </r>
  </si>
  <si>
    <t>AF, AR, AZ, BE, BG, BM, BS, CH, CR, CS, DK, DV, EN, ES, FA, FI, FL, FR, GA, GE, GR, HE, HI, HU, HY, ID, IS, IT, JP, KA, KN, KO, LT, LV, MOE, MP, MR, MT, MZ, NE, NL, NR, OR, PA, PL, PM, PO, RO, RU, SH, SK, SL, SP, SW, TA, TH, TU, UA, UR, VS, ZU 
Welcome Only - BLA, CHA, CHR, CY, HAW, IU, SC, YK</t>
  </si>
  <si>
    <t>AR, BG, BM, CH, CR, CT, DK, EN, FA, FI, FL, FR, GE, GR, HE, HU, ID, IS, IT, JP, KA, KN, KO, LT, LV, NL, NR, PB, PL, PO, RO, RU, SH, SL, SR, SW, TA, UA, ZU</t>
  </si>
  <si>
    <r>
      <t xml:space="preserve">European Membership Survey </t>
    </r>
    <r>
      <rPr>
        <sz val="8"/>
        <rFont val="Helvetica"/>
        <family val="2"/>
      </rPr>
      <t>- EN, GE</t>
    </r>
  </si>
  <si>
    <t>AF, AN, AR, AZ, BG, BM, CH, CR, CS, CT, DK, EN, ET, FA, FI, FL, FR, GE, GR, HE, HI, HU, ID, IS, IT, JP, KK, KO, LT, LV, MP, NE, NL, NR, PB, PL, PO, RU, SK, SL, SP, SW, TA, TH, TU, UA</t>
  </si>
  <si>
    <t>AF, AN, AR, AZ, BG, BN, CS, DK, EN, FA, FI, FR, GE, HE, HI, HU, ID, IT, KA, LT, LV, MP, NE, NL, NR, PB, PL, PO, RU, SK, SP, SW, TA, TH, TU, UA</t>
  </si>
  <si>
    <t>AF, AN, AR, AZ, BM, BN, CH, CR, CS, CT, DK, EN, FA, FI, FL, FR, GE, GR, HI, HU, ID, IS, IT, JP, KO, LT, LV, MP, NE, NL, NR, PB, PL, PO, RU, SK, SL, SP, SW, TA, TH, TU, UA</t>
  </si>
  <si>
    <t>AF, AN, AZ, BE, BN, CS, DK, EN, FA, FR, GE, HU, IS, IT, LT, MP, NE, NL, NR, PB, PL, PO, RU, SP, SW, TA, TH, TU, UA</t>
  </si>
  <si>
    <t>AF, AN, AR, AZ, BE, BG, BM, CH, CR, CS, CT, DK, EN, ET, FA, FI, FL, FR, GE, GR, HE, HI, HU, ID, IS, IT, JP, KA, KN, KO, LT, LV, MP, NE, NL, NR, PB, PL, PO, RO, RU, SH, SK, SL, SP, SW, TA, TH, TU, UA, ZU</t>
  </si>
  <si>
    <t>AF, AN, AZ, BN, DK, EN, FA, FR, GE, HU, ID, IS, IT, LT, LV, MP, NE, NL, NR, PB, PL, RU, SP, SW, TA, UA</t>
  </si>
  <si>
    <t>AF, AN, AR, AZ, BE, BG, BM, BN, CH, CR, CS, CT, DK, EN, ET, FA, FI, FL, FR, GE, GR, HE, HI, HU, ID, IS, IT, JP, KA, KK, KN, KO, LT, LV, MP, NE, NL, NR, OR, PB, PL, PO, RO, RU, SH, SK, SL, SP, SR, SW, TA, TH, TU, UA, UR, ZU</t>
  </si>
  <si>
    <t>AF, AN, AR, AZ, DK, EN, FA, FI, FR, GE, HE, HU, IT, LT, MP, NL, NR, PB, PL, PO, RU, SP, SW, UA</t>
  </si>
  <si>
    <t>AF, AR, DK, EN, FA, FR, GE, HU, IT, NE, NL, NR, PB, PL, PO, RU, SP, SW, TU, UA</t>
  </si>
  <si>
    <t>EN, FA, FR, GE, HU, IT, JP, LT, NR, PB, PL, PO, RU, SK, SL, SP, SW</t>
  </si>
  <si>
    <t>AR, DK, EN, FA, FI, FR, HE, HI, HU, IT, JP, LT, LV, NR, PB, PL, PO, RU, SP, SW, TH</t>
  </si>
  <si>
    <t>AF, AR, BG, BM, CH, CR, FL, GE, GR, HE, HI, HU, ID, IS, JP, KA, KN, LT, LV, NE, PL, SH, TA, TH, TU, UA</t>
  </si>
  <si>
    <r>
      <t xml:space="preserve">Group Business Meetings ( Rev.) </t>
    </r>
    <r>
      <rPr>
        <sz val="8"/>
        <rFont val="Helvetica"/>
        <family val="2"/>
      </rPr>
      <t>- EN, SK, SP</t>
    </r>
  </si>
  <si>
    <t>DK, EN, FA, GR, HU, IT, PB, RU, SP, SW</t>
  </si>
  <si>
    <t>AF, AR, AZ, CR, DK, EN, FA, FI, FL, FR, GE, HE, HI, ID, IT, KK, KO, LT, MP, NL, NR, PB, PL, PO, RU, SK, SL, SP, SW, TA, TH, TU, UA, ZU</t>
  </si>
  <si>
    <t>AZ, DK, EN, FA, FR, GE, HU, ID, IT, LT, NE, NR, PB, PL, PO, RU, SK, SP, SW</t>
  </si>
  <si>
    <t>IP #21 Staying Clean in Isolation, Revised</t>
  </si>
  <si>
    <t>AR, BM, FA, FI, GE, HU, IT, NR, PB, PL, PO, RU, SP, SW, TA</t>
  </si>
  <si>
    <t>AZ, BG, DK, EN, FA, FI, FR, HU, ID, IT, LT, PB, PL, RU, SP, SW, UA</t>
  </si>
  <si>
    <t>AF, AN, AR, AZ, BE, BG, BN, CS, DK, EN, FA, FI, FR, GE, HE, HI, HU, ID, IS, IT, KN, LT, MP, NE, NL, NR, PB, PL, PO, RU, SK, SP, SW, TA, TH, TU, UA, ZU</t>
  </si>
  <si>
    <t>AN, AR, AZ, DK, EN, FA, FI, FR, GE, GR, HE, HI, HU, IS, IT, KO, LT, NL, NR, PB, PL, PO, RU, SK, SP, SW, TA, TH, TU, UA</t>
  </si>
  <si>
    <t>AF, AN, AR, AZ, BE, BG, BM, BN, CH, CR, CS, CT, DK, EN, FA, FI, FL, FR, GE, GR, HE, HI, HU, ID, IS, IT, JP, KA, KO, LT, LV, MP, NE, NL, NR, PB, PL, PO, RU, SH, SK, SL, SP, SW, TA, TH, TU, UA</t>
  </si>
  <si>
    <t>AF, AN, AR, AZ, BE, BG, BM, CH, CR, CT, DK, EN, FA, FI, FL, FR, GE, GR, HE, HI, HU, ID, IS, IT, JP, KK, KO, LT, LV, MP, NE, NL, NR, PB, PL, PO, RU, SH, SK, SL, SP, SW, TA, TH, TU, UA, ZU</t>
  </si>
  <si>
    <t>AF, AN, AR, AZ, BM, BN, CH, CR, CT, DK, EN, FA, FI, FL, FR, GE, GR, HI, HU, ID, IS, IT, JP, KO, LT, LV, NE, NL, NR, PB, PL, PO, RU, SK, SL, SP, SW, TA, TH, TU, UA</t>
  </si>
  <si>
    <t>AR, AZ, DK, EN, FA, FI, FR, GE, HU, IT, NR, PB, PL, RU, SP, SW</t>
  </si>
  <si>
    <t>AR, CS, DK, EN, FA, FI, FR, GE, HU, ID, IT, LT, NL, NR, PB, PL, PO, RU, SK, SP, TA, TU</t>
  </si>
  <si>
    <t>AF, AZ, AR, CH, DK, EN, FA, FI, FR, HE, HU, IT, JP, NR, PB, PL, PO, RO, RU, SP, SW, TH, TU, UA</t>
  </si>
  <si>
    <t>H&amp;I Basics, Revised</t>
  </si>
  <si>
    <t>H&amp;I Basics - GE, PB, SP</t>
  </si>
  <si>
    <t>Subtotal Page 8</t>
  </si>
  <si>
    <t>SUBTOTAL PAGE 8</t>
  </si>
  <si>
    <t xml:space="preserve"> French, Hebrew, Portuguese, &amp; Spanish (1-50 Years, 18 Months, &amp; Eternity)</t>
  </si>
  <si>
    <t>AR, DK, EN, FA, FI, FR, GE, GR, HE, HU, ID, IT, LT, NR, PB, PL, PO, RU, SK, SP, SW, 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</si>
</sst>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 [$€-1]"/>
    <numFmt numFmtId="165" formatCode="#,##0.00\ [$€-1]_);[Red]\(#,##0.00\ [$€-1]\)"/>
  </numFmts>
  <fonts count="50">
    <font>
      <sz val="12"/>
      <color theme="1"/>
      <name val="Aptos Narrow"/>
      <family val="2"/>
      <scheme val="minor"/>
    </font>
    <font>
      <sz val="12"/>
      <color theme="1"/>
      <name val="Helvetica"/>
      <family val="2"/>
    </font>
    <font>
      <b/>
      <sz val="11"/>
      <color rgb="FF002060"/>
      <name val="Helvetica"/>
      <family val="2"/>
    </font>
    <font>
      <sz val="11"/>
      <color theme="1"/>
      <name val="Helvetica"/>
      <family val="2"/>
    </font>
    <font>
      <sz val="9"/>
      <color theme="1"/>
      <name val="Helvetica"/>
      <family val="2"/>
    </font>
    <font>
      <sz val="22"/>
      <color rgb="FFD53E25"/>
      <name val="Helvetica Neue Medium"/>
    </font>
    <font>
      <sz val="21"/>
      <color rgb="FFD53E25"/>
      <name val="Helvetica Neue Medium"/>
    </font>
    <font>
      <b/>
      <sz val="8.5"/>
      <color rgb="FF0A387A"/>
      <name val="Helvetica"/>
      <family val="2"/>
    </font>
    <font>
      <sz val="12"/>
      <color theme="1"/>
      <name val="Aptos Narrow"/>
      <family val="2"/>
      <scheme val="minor"/>
    </font>
    <font>
      <b/>
      <sz val="8"/>
      <color rgb="FF002060"/>
      <name val="Helvetica"/>
      <family val="2"/>
    </font>
    <font>
      <sz val="7"/>
      <color rgb="FF002060"/>
      <name val="Helvetica"/>
      <family val="2"/>
    </font>
    <font>
      <b/>
      <sz val="7"/>
      <color rgb="FF002060"/>
      <name val="Helvetica"/>
      <family val="2"/>
    </font>
    <font>
      <b/>
      <sz val="11"/>
      <color rgb="FFFFFFFF"/>
      <name val="Helvetica"/>
      <family val="2"/>
    </font>
    <font>
      <b/>
      <sz val="12"/>
      <color rgb="FFFFFFFF"/>
      <name val="Aptos Narrow"/>
      <family val="2"/>
      <scheme val="minor"/>
    </font>
    <font>
      <b/>
      <sz val="8"/>
      <color theme="0"/>
      <name val="Helvetica"/>
      <family val="2"/>
    </font>
    <font>
      <sz val="10"/>
      <color theme="1"/>
      <name val="Helvetica"/>
      <family val="2"/>
    </font>
    <font>
      <sz val="8"/>
      <color theme="1"/>
      <name val="Helvetica"/>
      <family val="2"/>
    </font>
    <font>
      <b/>
      <sz val="10"/>
      <color theme="0"/>
      <name val="Helvetica"/>
      <family val="2"/>
    </font>
    <font>
      <b/>
      <sz val="8"/>
      <color rgb="FFFFFFFF"/>
      <name val="Helvetica"/>
      <family val="2"/>
    </font>
    <font>
      <sz val="10"/>
      <color rgb="FF000000"/>
      <name val="Aptos Narrow"/>
      <family val="2"/>
      <scheme val="minor"/>
    </font>
    <font>
      <sz val="8"/>
      <name val="Aptos Narrow"/>
      <family val="2"/>
      <scheme val="minor"/>
    </font>
    <font>
      <sz val="11"/>
      <color theme="1"/>
      <name val="Aptos Narrow"/>
      <family val="2"/>
      <scheme val="minor"/>
    </font>
    <font>
      <i/>
      <sz val="9"/>
      <color rgb="FF1A1718"/>
      <name val="Helvetica"/>
      <family val="2"/>
    </font>
    <font>
      <b/>
      <sz val="10"/>
      <color theme="1"/>
      <name val="Helvetica"/>
      <family val="2"/>
    </font>
    <font>
      <b/>
      <sz val="8"/>
      <color theme="1"/>
      <name val="Helvetica"/>
      <family val="2"/>
    </font>
    <font>
      <b/>
      <sz val="11"/>
      <color theme="1"/>
      <name val="Helvetica"/>
      <family val="2"/>
    </font>
    <font>
      <sz val="8"/>
      <color rgb="FF1A1718"/>
      <name val="Helvetica"/>
      <family val="2"/>
    </font>
    <font>
      <sz val="10"/>
      <color rgb="FF1A1718"/>
      <name val="Arial"/>
      <family val="2"/>
    </font>
    <font>
      <sz val="10"/>
      <name val="Helvetica"/>
      <family val="2"/>
    </font>
    <font>
      <sz val="9"/>
      <color rgb="FF002060"/>
      <name val="Helvetica"/>
      <family val="2"/>
    </font>
    <font>
      <sz val="10"/>
      <color rgb="FF000000"/>
      <name val="Helvetica"/>
      <family val="2"/>
    </font>
    <font>
      <sz val="9"/>
      <color rgb="FF000000"/>
      <name val="Helvetica"/>
      <family val="2"/>
    </font>
    <font>
      <b/>
      <sz val="11"/>
      <color theme="0"/>
      <name val="Aptos Narrow"/>
      <family val="2"/>
      <scheme val="minor"/>
    </font>
    <font>
      <b/>
      <sz val="10"/>
      <color rgb="FF000000"/>
      <name val="Helvetica"/>
      <family val="2"/>
    </font>
    <font>
      <i/>
      <sz val="11"/>
      <color theme="1"/>
      <name val="Helvetica"/>
      <family val="2"/>
    </font>
    <font>
      <sz val="7"/>
      <color theme="1"/>
      <name val="Helvetica"/>
      <family val="2"/>
    </font>
    <font>
      <sz val="8"/>
      <color rgb="FF002060"/>
      <name val="Helvetica"/>
      <family val="2"/>
    </font>
    <font>
      <sz val="8"/>
      <name val="Helvetica"/>
      <family val="2"/>
    </font>
    <font>
      <i/>
      <sz val="8"/>
      <color rgb="FF1A1718"/>
      <name val="Helvetica"/>
      <family val="2"/>
    </font>
    <font>
      <sz val="8"/>
      <color rgb="FF000000"/>
      <name val="Helvetica"/>
      <family val="2"/>
    </font>
    <font>
      <b/>
      <sz val="11"/>
      <color theme="0"/>
      <name val="Helvetica"/>
      <family val="2"/>
    </font>
    <font>
      <sz val="10"/>
      <color rgb="FFFF0000"/>
      <name val="Helvetica"/>
      <family val="2"/>
    </font>
    <font>
      <sz val="7"/>
      <color rgb="FFFF0000"/>
      <name val="Helvetica"/>
      <family val="2"/>
    </font>
    <font>
      <sz val="8"/>
      <color rgb="FFFF0000"/>
      <name val="Helvetica"/>
      <family val="2"/>
    </font>
    <font>
      <i/>
      <sz val="8"/>
      <name val="Helvetica"/>
      <family val="2"/>
    </font>
    <font>
      <b/>
      <sz val="11"/>
      <color rgb="FF0A387A"/>
      <name val="Helvetica"/>
      <family val="2"/>
    </font>
    <font>
      <b/>
      <sz val="12"/>
      <color theme="1"/>
      <name val="Helvetica"/>
      <family val="2"/>
    </font>
    <font>
      <sz val="9.5"/>
      <color theme="1"/>
      <name val="Helvetica"/>
      <family val="2"/>
    </font>
    <font>
      <b/>
      <sz val="8"/>
      <name val="Helvetica"/>
      <family val="2"/>
    </font>
    <font>
      <sz val="9"/>
      <name val="Helvetica"/>
      <family val="2"/>
    </font>
  </fonts>
  <fills count="10">
    <fill>
      <patternFill patternType="none"/>
    </fill>
    <fill>
      <patternFill patternType="gray125"/>
    </fill>
    <fill>
      <patternFill patternType="solid">
        <fgColor rgb="FF002060"/>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808080"/>
        <bgColor rgb="FF000000"/>
      </patternFill>
    </fill>
    <fill>
      <patternFill patternType="solid">
        <fgColor rgb="FF002060"/>
        <bgColor rgb="FF000000"/>
      </patternFill>
    </fill>
    <fill>
      <patternFill patternType="solid">
        <fgColor rgb="FFD9D9D9"/>
        <bgColor rgb="FF000000"/>
      </patternFill>
    </fill>
    <fill>
      <patternFill patternType="solid">
        <fgColor theme="1" tint="0.249977111117893"/>
        <bgColor indexed="64"/>
      </patternFill>
    </fill>
  </fills>
  <borders count="43">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3" tint="9.9978637043366805E-2"/>
      </left>
      <right style="thin">
        <color indexed="64"/>
      </right>
      <top/>
      <bottom style="thin">
        <color indexed="64"/>
      </bottom>
      <diagonal/>
    </border>
    <border>
      <left style="thin">
        <color theme="3" tint="9.9978637043366805E-2"/>
      </left>
      <right style="thin">
        <color indexed="64"/>
      </right>
      <top/>
      <bottom/>
      <diagonal/>
    </border>
    <border>
      <left style="thin">
        <color theme="3" tint="9.9948118533890809E-2"/>
      </left>
      <right/>
      <top style="thin">
        <color theme="3" tint="9.9948118533890809E-2"/>
      </top>
      <bottom style="thin">
        <color theme="3" tint="9.9948118533890809E-2"/>
      </bottom>
      <diagonal/>
    </border>
    <border>
      <left/>
      <right/>
      <top style="thin">
        <color theme="3" tint="9.9948118533890809E-2"/>
      </top>
      <bottom style="thin">
        <color theme="3" tint="9.9948118533890809E-2"/>
      </bottom>
      <diagonal/>
    </border>
    <border>
      <left/>
      <right style="thin">
        <color theme="3" tint="9.9948118533890809E-2"/>
      </right>
      <top style="thin">
        <color theme="3" tint="9.9948118533890809E-2"/>
      </top>
      <bottom style="thin">
        <color theme="3" tint="9.9948118533890809E-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theme="3" tint="9.9948118533890809E-2"/>
      </top>
      <bottom/>
      <diagonal/>
    </border>
    <border>
      <left style="thin">
        <color indexed="64"/>
      </left>
      <right/>
      <top style="thin">
        <color theme="3" tint="9.9948118533890809E-2"/>
      </top>
      <bottom/>
      <diagonal/>
    </border>
    <border>
      <left/>
      <right style="thin">
        <color indexed="64"/>
      </right>
      <top style="thin">
        <color theme="3" tint="9.9948118533890809E-2"/>
      </top>
      <bottom/>
      <diagonal/>
    </border>
    <border>
      <left style="thin">
        <color rgb="FFFFFFFF"/>
      </left>
      <right/>
      <top/>
      <bottom/>
      <diagonal/>
    </border>
    <border>
      <left style="thin">
        <color rgb="FFFFFFFF"/>
      </left>
      <right/>
      <top/>
      <bottom style="thin">
        <color indexed="64"/>
      </bottom>
      <diagonal/>
    </border>
    <border>
      <left/>
      <right style="thin">
        <color rgb="FFFFFFFF"/>
      </right>
      <top/>
      <bottom style="thin">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theme="3" tint="9.9948118533890809E-2"/>
      </left>
      <right/>
      <top style="thin">
        <color indexed="64"/>
      </top>
      <bottom style="thin">
        <color indexed="64"/>
      </bottom>
      <diagonal/>
    </border>
    <border>
      <left/>
      <right style="thin">
        <color theme="3" tint="9.9948118533890809E-2"/>
      </right>
      <top style="thin">
        <color indexed="64"/>
      </top>
      <bottom style="thin">
        <color indexed="64"/>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right/>
      <top/>
      <bottom style="thin">
        <color rgb="FF002060"/>
      </bottom>
      <diagonal/>
    </border>
  </borders>
  <cellStyleXfs count="2">
    <xf numFmtId="0" fontId="0" fillId="0" borderId="0"/>
    <xf numFmtId="9" fontId="8" fillId="0" borderId="0" applyFont="0" applyFill="0" applyBorder="0" applyAlignment="0" applyProtection="0"/>
  </cellStyleXfs>
  <cellXfs count="338">
    <xf numFmtId="0" fontId="0" fillId="0" borderId="0" xfId="0"/>
    <xf numFmtId="0" fontId="0" fillId="0" borderId="0" xfId="0" applyAlignment="1">
      <alignment horizontal="center" vertical="center"/>
    </xf>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right" vertical="center"/>
    </xf>
    <xf numFmtId="0" fontId="14" fillId="2" borderId="19" xfId="0" applyFont="1" applyFill="1" applyBorder="1" applyAlignment="1">
      <alignment vertical="center"/>
    </xf>
    <xf numFmtId="0" fontId="14" fillId="2" borderId="19" xfId="0" applyFont="1" applyFill="1" applyBorder="1" applyAlignment="1">
      <alignment horizontal="left" vertical="center"/>
    </xf>
    <xf numFmtId="0" fontId="15" fillId="0" borderId="6" xfId="0" applyFont="1" applyBorder="1"/>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8" fillId="7" borderId="19" xfId="0" applyFont="1" applyFill="1" applyBorder="1" applyAlignment="1">
      <alignment vertical="center"/>
    </xf>
    <xf numFmtId="0" fontId="18" fillId="7" borderId="24" xfId="0" applyFont="1" applyFill="1" applyBorder="1" applyAlignment="1">
      <alignment horizontal="center" vertical="center" wrapText="1"/>
    </xf>
    <xf numFmtId="0" fontId="18" fillId="7" borderId="24" xfId="0" applyFont="1" applyFill="1" applyBorder="1" applyAlignment="1">
      <alignment horizontal="center" vertical="center"/>
    </xf>
    <xf numFmtId="0" fontId="0" fillId="0" borderId="28" xfId="0" applyBorder="1"/>
    <xf numFmtId="0" fontId="0" fillId="0" borderId="28" xfId="0" applyBorder="1" applyAlignment="1">
      <alignment horizontal="center" vertical="center"/>
    </xf>
    <xf numFmtId="0" fontId="15" fillId="0" borderId="0" xfId="0" applyFont="1"/>
    <xf numFmtId="0" fontId="23" fillId="0" borderId="0" xfId="0" applyFont="1" applyAlignment="1">
      <alignment horizontal="right"/>
    </xf>
    <xf numFmtId="0" fontId="15" fillId="0" borderId="0" xfId="0" applyFont="1" applyAlignment="1">
      <alignment horizontal="center" vertical="center"/>
    </xf>
    <xf numFmtId="0" fontId="15" fillId="0" borderId="0" xfId="0" applyFont="1" applyAlignment="1">
      <alignment horizontal="right"/>
    </xf>
    <xf numFmtId="0" fontId="15" fillId="0" borderId="0" xfId="0" applyFont="1" applyAlignment="1">
      <alignment horizontal="right" vertical="center"/>
    </xf>
    <xf numFmtId="0" fontId="15" fillId="0" borderId="19" xfId="0" applyFont="1" applyBorder="1" applyAlignment="1">
      <alignment vertical="center"/>
    </xf>
    <xf numFmtId="0" fontId="26" fillId="0" borderId="0" xfId="0" applyFont="1" applyAlignment="1">
      <alignment horizontal="right"/>
      <extLst>
        <ext xmlns:xfpb="http://schemas.microsoft.com/office/spreadsheetml/2022/featurepropertybag" uri="{C7286773-470A-42A8-94C5-96B5CB345126}">
          <xfpb:xfComplement i="0"/>
        </ext>
      </extLst>
    </xf>
    <xf numFmtId="0" fontId="16" fillId="0" borderId="0" xfId="0" applyFont="1" applyAlignment="1">
      <alignment horizontal="right" vertical="center"/>
      <extLst>
        <ext xmlns:xfpb="http://schemas.microsoft.com/office/spreadsheetml/2022/featurepropertybag" uri="{C7286773-470A-42A8-94C5-96B5CB345126}">
          <xfpb:xfComplement i="0"/>
        </ext>
      </extLst>
    </xf>
    <xf numFmtId="0" fontId="15" fillId="0" borderId="0" xfId="0" applyFont="1" applyAlignment="1">
      <alignment horizontal="left" vertical="center"/>
    </xf>
    <xf numFmtId="0" fontId="15" fillId="0" borderId="0" xfId="0" applyFont="1" applyAlignment="1">
      <alignment horizontal="left"/>
    </xf>
    <xf numFmtId="0" fontId="15" fillId="0" borderId="3" xfId="0" applyFont="1" applyBorder="1"/>
    <xf numFmtId="0" fontId="15" fillId="4" borderId="15" xfId="0" applyFont="1" applyFill="1" applyBorder="1"/>
    <xf numFmtId="0" fontId="15" fillId="4" borderId="3" xfId="0" applyFont="1" applyFill="1" applyBorder="1"/>
    <xf numFmtId="0" fontId="15" fillId="0" borderId="3" xfId="0" applyFont="1" applyBorder="1" applyAlignment="1">
      <alignment horizontal="center" vertical="center"/>
    </xf>
    <xf numFmtId="0" fontId="15" fillId="4" borderId="3" xfId="0" applyFont="1" applyFill="1" applyBorder="1" applyAlignment="1">
      <alignment horizontal="center" vertical="center"/>
    </xf>
    <xf numFmtId="0" fontId="15" fillId="0" borderId="6" xfId="0" applyFont="1" applyBorder="1" applyAlignment="1">
      <alignment wrapText="1"/>
    </xf>
    <xf numFmtId="0" fontId="15" fillId="4" borderId="11" xfId="0" applyFont="1" applyFill="1" applyBorder="1" applyAlignment="1">
      <alignment horizontal="center" vertical="center"/>
    </xf>
    <xf numFmtId="0" fontId="15" fillId="4" borderId="11"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15" fillId="0" borderId="11" xfId="0" applyFont="1" applyBorder="1" applyAlignment="1" applyProtection="1">
      <alignment horizontal="center" vertical="center"/>
      <protection locked="0"/>
    </xf>
    <xf numFmtId="0" fontId="15" fillId="4" borderId="2" xfId="0" applyFont="1" applyFill="1" applyBorder="1" applyAlignment="1">
      <alignment horizontal="center" vertical="center"/>
    </xf>
    <xf numFmtId="0" fontId="15" fillId="4"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4" borderId="11" xfId="0" applyFont="1" applyFill="1" applyBorder="1"/>
    <xf numFmtId="0" fontId="15" fillId="4" borderId="6" xfId="0" applyFont="1" applyFill="1" applyBorder="1"/>
    <xf numFmtId="0" fontId="15" fillId="0" borderId="11" xfId="0" applyFont="1" applyBorder="1"/>
    <xf numFmtId="0" fontId="15" fillId="4" borderId="2" xfId="0" applyFont="1" applyFill="1" applyBorder="1"/>
    <xf numFmtId="0" fontId="15" fillId="4" borderId="3" xfId="0" applyFont="1" applyFill="1" applyBorder="1" applyAlignment="1">
      <alignment vertical="center"/>
    </xf>
    <xf numFmtId="0" fontId="15" fillId="0" borderId="3" xfId="0" applyFont="1" applyBorder="1" applyAlignment="1">
      <alignment vertical="center"/>
    </xf>
    <xf numFmtId="0" fontId="15" fillId="4" borderId="8" xfId="0" applyFont="1" applyFill="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4" borderId="5" xfId="0" applyFont="1" applyFill="1" applyBorder="1" applyAlignment="1">
      <alignment horizontal="center" vertical="center"/>
    </xf>
    <xf numFmtId="0" fontId="15" fillId="0" borderId="2" xfId="0" applyFont="1" applyBorder="1"/>
    <xf numFmtId="0" fontId="28" fillId="4" borderId="2" xfId="0" applyFont="1" applyFill="1" applyBorder="1"/>
    <xf numFmtId="0" fontId="28" fillId="4" borderId="2" xfId="0" applyFont="1" applyFill="1" applyBorder="1" applyAlignment="1">
      <alignment horizontal="center" vertical="center"/>
    </xf>
    <xf numFmtId="0" fontId="15" fillId="4" borderId="2" xfId="0" applyFont="1" applyFill="1" applyBorder="1" applyAlignment="1">
      <alignment horizontal="left"/>
    </xf>
    <xf numFmtId="0" fontId="15" fillId="0" borderId="2" xfId="0" applyFont="1" applyBorder="1" applyAlignment="1">
      <alignment horizontal="left"/>
    </xf>
    <xf numFmtId="0" fontId="15" fillId="4" borderId="2" xfId="0" applyFont="1" applyFill="1" applyBorder="1" applyAlignment="1">
      <alignment horizontal="left" indent="4"/>
    </xf>
    <xf numFmtId="0" fontId="15" fillId="0" borderId="2" xfId="0" applyFont="1" applyBorder="1" applyAlignment="1">
      <alignment horizontal="left" indent="4"/>
    </xf>
    <xf numFmtId="0" fontId="3" fillId="0" borderId="2" xfId="0" applyFont="1" applyBorder="1"/>
    <xf numFmtId="0" fontId="15" fillId="4" borderId="11" xfId="0" applyFont="1" applyFill="1" applyBorder="1" applyAlignment="1">
      <alignment horizontal="left"/>
    </xf>
    <xf numFmtId="0" fontId="16" fillId="4" borderId="2" xfId="0" applyFont="1" applyFill="1" applyBorder="1" applyAlignment="1">
      <alignment horizontal="center" vertical="center"/>
    </xf>
    <xf numFmtId="0" fontId="16" fillId="0" borderId="2" xfId="0" applyFont="1" applyBorder="1" applyAlignment="1">
      <alignment horizontal="center" vertical="center"/>
    </xf>
    <xf numFmtId="0" fontId="21" fillId="4" borderId="2" xfId="0" applyFont="1" applyFill="1" applyBorder="1" applyAlignment="1">
      <alignment horizontal="center" vertical="center"/>
    </xf>
    <xf numFmtId="0" fontId="21" fillId="0" borderId="2" xfId="0" applyFont="1" applyBorder="1" applyAlignment="1">
      <alignment horizontal="center" vertical="center"/>
    </xf>
    <xf numFmtId="0" fontId="15" fillId="4" borderId="2" xfId="0" applyFont="1" applyFill="1" applyBorder="1" applyAlignment="1">
      <alignment horizontal="center"/>
    </xf>
    <xf numFmtId="0" fontId="15" fillId="0" borderId="2" xfId="0" applyFont="1" applyBorder="1" applyAlignment="1">
      <alignment horizontal="center"/>
    </xf>
    <xf numFmtId="0" fontId="30" fillId="0" borderId="0" xfId="0" applyFont="1" applyAlignment="1">
      <alignment horizontal="center"/>
    </xf>
    <xf numFmtId="0" fontId="31" fillId="0" borderId="32" xfId="0" applyFont="1" applyBorder="1" applyAlignment="1">
      <alignment horizontal="center"/>
    </xf>
    <xf numFmtId="0" fontId="31" fillId="0" borderId="34" xfId="0" applyFont="1" applyBorder="1" applyAlignment="1">
      <alignment horizontal="center"/>
    </xf>
    <xf numFmtId="0" fontId="30" fillId="0" borderId="27" xfId="0" applyFont="1" applyBorder="1" applyAlignment="1">
      <alignment horizontal="center"/>
    </xf>
    <xf numFmtId="0" fontId="30" fillId="8" borderId="10" xfId="0" applyFont="1" applyFill="1" applyBorder="1" applyAlignment="1">
      <alignment horizontal="left"/>
    </xf>
    <xf numFmtId="0" fontId="19" fillId="8" borderId="2" xfId="0" applyFont="1" applyFill="1" applyBorder="1" applyAlignment="1">
      <alignment horizontal="center" vertical="center"/>
    </xf>
    <xf numFmtId="0" fontId="19" fillId="8" borderId="12" xfId="0" applyFont="1" applyFill="1" applyBorder="1" applyAlignment="1">
      <alignment horizontal="center" vertical="center"/>
    </xf>
    <xf numFmtId="0" fontId="30" fillId="0" borderId="4" xfId="0" applyFont="1" applyBorder="1" applyAlignment="1">
      <alignment horizontal="left"/>
    </xf>
    <xf numFmtId="0" fontId="19" fillId="0" borderId="9" xfId="0" applyFont="1" applyBorder="1" applyAlignment="1">
      <alignment horizontal="center" vertical="center"/>
    </xf>
    <xf numFmtId="0" fontId="30" fillId="8" borderId="4" xfId="0" applyFont="1" applyFill="1" applyBorder="1" applyAlignment="1">
      <alignment horizontal="left"/>
    </xf>
    <xf numFmtId="0" fontId="19" fillId="8" borderId="9" xfId="0" applyFont="1" applyFill="1" applyBorder="1" applyAlignment="1">
      <alignment horizontal="center" vertical="center"/>
    </xf>
    <xf numFmtId="0" fontId="25" fillId="0" borderId="0" xfId="0" applyFont="1" applyAlignment="1">
      <alignment horizontal="center"/>
    </xf>
    <xf numFmtId="0" fontId="1" fillId="0" borderId="0" xfId="0" applyFont="1" applyAlignment="1">
      <alignment horizontal="left" vertical="center"/>
    </xf>
    <xf numFmtId="0" fontId="25" fillId="0" borderId="0" xfId="0" applyFont="1" applyAlignment="1">
      <alignment horizontal="right" vertical="center"/>
    </xf>
    <xf numFmtId="0" fontId="15" fillId="4" borderId="13" xfId="0" applyFont="1" applyFill="1" applyBorder="1" applyAlignment="1">
      <alignment horizontal="left" wrapText="1"/>
    </xf>
    <xf numFmtId="0" fontId="16" fillId="4" borderId="10" xfId="0" applyFont="1" applyFill="1" applyBorder="1" applyAlignment="1">
      <alignment horizontal="left" vertical="top" wrapText="1" indent="2"/>
    </xf>
    <xf numFmtId="0" fontId="16" fillId="0" borderId="10" xfId="0" applyFont="1" applyBorder="1" applyAlignment="1">
      <alignment horizontal="left" vertical="top" wrapText="1" indent="2"/>
    </xf>
    <xf numFmtId="0" fontId="16" fillId="4" borderId="10" xfId="0" applyFont="1" applyFill="1" applyBorder="1" applyAlignment="1">
      <alignment horizontal="left" vertical="top" indent="2"/>
    </xf>
    <xf numFmtId="0" fontId="16" fillId="4" borderId="14" xfId="0" applyFont="1" applyFill="1" applyBorder="1" applyAlignment="1">
      <alignment horizontal="left" vertical="top" indent="2"/>
    </xf>
    <xf numFmtId="0" fontId="16" fillId="0" borderId="4" xfId="0" applyFont="1" applyBorder="1" applyAlignment="1">
      <alignment horizontal="left" vertical="top" wrapText="1" indent="2"/>
    </xf>
    <xf numFmtId="0" fontId="16" fillId="4" borderId="4" xfId="0" applyFont="1" applyFill="1" applyBorder="1" applyAlignment="1">
      <alignment horizontal="left" vertical="top" indent="2"/>
    </xf>
    <xf numFmtId="0" fontId="16" fillId="0" borderId="4" xfId="0" applyFont="1" applyBorder="1" applyAlignment="1">
      <alignment horizontal="left" vertical="top" indent="2"/>
    </xf>
    <xf numFmtId="0" fontId="16" fillId="4" borderId="4" xfId="0" applyFont="1" applyFill="1" applyBorder="1" applyAlignment="1">
      <alignment horizontal="left" vertical="top" wrapText="1" indent="2"/>
    </xf>
    <xf numFmtId="0" fontId="0" fillId="0" borderId="0" xfId="0" applyAlignment="1">
      <alignment horizontal="left" vertical="top" indent="2"/>
    </xf>
    <xf numFmtId="0" fontId="16" fillId="0" borderId="4" xfId="0" applyFont="1" applyBorder="1" applyAlignment="1">
      <alignment horizontal="left" wrapText="1" indent="2"/>
    </xf>
    <xf numFmtId="0" fontId="16" fillId="4" borderId="5" xfId="0" applyFont="1" applyFill="1" applyBorder="1" applyAlignment="1">
      <alignment horizontal="left" vertical="top" wrapText="1" indent="2"/>
    </xf>
    <xf numFmtId="0" fontId="16" fillId="4" borderId="4" xfId="0" applyFont="1" applyFill="1" applyBorder="1" applyAlignment="1">
      <alignment horizontal="left" wrapText="1" indent="2"/>
    </xf>
    <xf numFmtId="0" fontId="12" fillId="6" borderId="11" xfId="0" applyFont="1" applyFill="1" applyBorder="1"/>
    <xf numFmtId="0" fontId="13" fillId="6" borderId="20" xfId="0" applyFont="1" applyFill="1" applyBorder="1" applyAlignment="1">
      <alignment horizontal="center" vertical="center"/>
    </xf>
    <xf numFmtId="0" fontId="13" fillId="6" borderId="20"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4" borderId="3" xfId="0" applyFont="1" applyFill="1" applyBorder="1" applyAlignment="1">
      <alignment horizontal="left"/>
    </xf>
    <xf numFmtId="0" fontId="12" fillId="0" borderId="0" xfId="0" applyFont="1"/>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8" fontId="32" fillId="0" borderId="0" xfId="0" applyNumberFormat="1" applyFont="1" applyAlignment="1">
      <alignment horizontal="center"/>
    </xf>
    <xf numFmtId="0" fontId="28" fillId="4" borderId="3" xfId="0" applyFont="1" applyFill="1" applyBorder="1" applyAlignment="1">
      <alignment horizontal="left" indent="4"/>
    </xf>
    <xf numFmtId="0" fontId="37" fillId="4" borderId="5" xfId="0" applyFont="1" applyFill="1" applyBorder="1" applyAlignment="1">
      <alignment horizontal="left" vertical="top" indent="6"/>
    </xf>
    <xf numFmtId="0" fontId="37" fillId="0" borderId="4" xfId="0" applyFont="1" applyBorder="1" applyAlignment="1">
      <alignment horizontal="left" vertical="top" indent="6"/>
    </xf>
    <xf numFmtId="0" fontId="37" fillId="4" borderId="4" xfId="0" applyFont="1" applyFill="1" applyBorder="1" applyAlignment="1">
      <alignment horizontal="left" vertical="top" indent="6"/>
    </xf>
    <xf numFmtId="0" fontId="28" fillId="0" borderId="3" xfId="0" applyFont="1" applyBorder="1" applyAlignment="1">
      <alignment horizontal="left"/>
    </xf>
    <xf numFmtId="0" fontId="37" fillId="0" borderId="4" xfId="0" applyFont="1" applyBorder="1" applyAlignment="1">
      <alignment horizontal="left" wrapText="1" indent="2"/>
    </xf>
    <xf numFmtId="0" fontId="28" fillId="0" borderId="3" xfId="0" applyFont="1" applyBorder="1" applyAlignment="1">
      <alignment horizontal="left" indent="4"/>
    </xf>
    <xf numFmtId="0" fontId="37" fillId="0" borderId="5" xfId="0" applyFont="1" applyBorder="1" applyAlignment="1">
      <alignment horizontal="left" vertical="top" indent="6"/>
    </xf>
    <xf numFmtId="0" fontId="37" fillId="0" borderId="4" xfId="0" applyFont="1" applyBorder="1" applyAlignment="1">
      <alignment horizontal="left" indent="6"/>
    </xf>
    <xf numFmtId="0" fontId="28" fillId="4" borderId="5" xfId="0" applyFont="1" applyFill="1" applyBorder="1" applyAlignment="1">
      <alignment horizontal="left"/>
    </xf>
    <xf numFmtId="0" fontId="15" fillId="9" borderId="2" xfId="0" applyFont="1" applyFill="1" applyBorder="1"/>
    <xf numFmtId="0" fontId="16" fillId="0" borderId="4" xfId="0" applyFont="1" applyBorder="1" applyAlignment="1">
      <alignment horizontal="left" vertical="center" wrapText="1" indent="2"/>
    </xf>
    <xf numFmtId="0" fontId="16" fillId="4" borderId="2" xfId="0" applyFont="1" applyFill="1" applyBorder="1" applyAlignment="1">
      <alignment horizontal="center"/>
    </xf>
    <xf numFmtId="0" fontId="16" fillId="0" borderId="2" xfId="0" applyFont="1" applyBorder="1" applyAlignment="1">
      <alignment horizontal="center"/>
    </xf>
    <xf numFmtId="0" fontId="35" fillId="0" borderId="0" xfId="0" applyFont="1" applyAlignment="1">
      <alignment horizontal="right" vertical="top"/>
    </xf>
    <xf numFmtId="0" fontId="15" fillId="0" borderId="5" xfId="0" applyFont="1" applyBorder="1" applyAlignment="1" applyProtection="1">
      <alignment horizontal="center" vertical="center"/>
      <protection locked="0"/>
    </xf>
    <xf numFmtId="0" fontId="16" fillId="0" borderId="10" xfId="0" applyFont="1" applyBorder="1" applyAlignment="1">
      <alignment horizontal="left" vertical="top" indent="2"/>
    </xf>
    <xf numFmtId="0" fontId="15" fillId="0" borderId="2" xfId="0" applyFont="1" applyBorder="1" applyAlignment="1" applyProtection="1">
      <alignment horizontal="center" vertical="center"/>
      <protection locked="0"/>
    </xf>
    <xf numFmtId="0" fontId="17" fillId="2" borderId="39" xfId="0" applyFont="1" applyFill="1" applyBorder="1" applyAlignment="1">
      <alignment vertical="center"/>
    </xf>
    <xf numFmtId="0" fontId="17" fillId="2" borderId="40" xfId="0" applyFont="1" applyFill="1" applyBorder="1" applyAlignment="1">
      <alignment horizontal="center" vertical="center" wrapText="1"/>
    </xf>
    <xf numFmtId="0" fontId="17" fillId="2" borderId="40" xfId="0" applyFont="1" applyFill="1" applyBorder="1" applyAlignment="1">
      <alignment horizontal="center" vertical="center"/>
    </xf>
    <xf numFmtId="0" fontId="17" fillId="2" borderId="41" xfId="0" applyFont="1" applyFill="1" applyBorder="1" applyAlignment="1">
      <alignment horizontal="center" vertical="center"/>
    </xf>
    <xf numFmtId="165" fontId="15" fillId="4" borderId="2" xfId="0" applyNumberFormat="1" applyFont="1" applyFill="1" applyBorder="1" applyAlignment="1">
      <alignment vertical="center"/>
    </xf>
    <xf numFmtId="165" fontId="15" fillId="0" borderId="2" xfId="0" applyNumberFormat="1" applyFont="1" applyBorder="1" applyAlignment="1">
      <alignment vertical="center"/>
    </xf>
    <xf numFmtId="0" fontId="30" fillId="8" borderId="12" xfId="0" applyFont="1" applyFill="1" applyBorder="1" applyAlignment="1">
      <alignment horizontal="center" vertical="center"/>
    </xf>
    <xf numFmtId="0" fontId="30" fillId="0" borderId="9" xfId="0" applyFont="1" applyBorder="1" applyAlignment="1">
      <alignment horizontal="center" vertical="center"/>
    </xf>
    <xf numFmtId="0" fontId="30" fillId="8" borderId="9" xfId="0" applyFont="1" applyFill="1" applyBorder="1" applyAlignment="1">
      <alignment horizontal="center" vertical="center"/>
    </xf>
    <xf numFmtId="165" fontId="39" fillId="8" borderId="2" xfId="0" applyNumberFormat="1" applyFont="1" applyFill="1" applyBorder="1" applyAlignment="1">
      <alignment vertical="center"/>
    </xf>
    <xf numFmtId="165" fontId="39" fillId="0" borderId="2" xfId="0" applyNumberFormat="1" applyFont="1" applyBorder="1" applyAlignment="1">
      <alignment vertical="center"/>
    </xf>
    <xf numFmtId="165" fontId="4" fillId="0" borderId="2" xfId="0" applyNumberFormat="1" applyFont="1" applyBorder="1" applyAlignment="1">
      <alignment horizontal="center" vertical="center"/>
    </xf>
    <xf numFmtId="165" fontId="4" fillId="4" borderId="2" xfId="0" applyNumberFormat="1" applyFont="1" applyFill="1" applyBorder="1" applyAlignment="1">
      <alignment horizontal="center" vertical="center"/>
    </xf>
    <xf numFmtId="165" fontId="4" fillId="0" borderId="3" xfId="0" applyNumberFormat="1" applyFont="1" applyBorder="1" applyAlignment="1">
      <alignment horizontal="center" vertical="center"/>
    </xf>
    <xf numFmtId="0" fontId="42" fillId="0" borderId="0" xfId="0" applyFont="1" applyAlignment="1">
      <alignment horizontal="right" vertical="top"/>
    </xf>
    <xf numFmtId="0" fontId="43" fillId="0" borderId="0" xfId="0" applyFont="1" applyAlignment="1">
      <alignment horizontal="center" vertical="center"/>
    </xf>
    <xf numFmtId="9" fontId="15" fillId="0" borderId="0" xfId="1" applyFont="1" applyBorder="1" applyAlignment="1">
      <alignment horizontal="center" vertical="center"/>
    </xf>
    <xf numFmtId="165" fontId="15" fillId="4" borderId="3" xfId="0" applyNumberFormat="1" applyFont="1" applyFill="1" applyBorder="1" applyAlignment="1">
      <alignment vertical="center"/>
    </xf>
    <xf numFmtId="0" fontId="41" fillId="4" borderId="2" xfId="0" applyFont="1" applyFill="1" applyBorder="1" applyAlignment="1">
      <alignment horizontal="center" vertical="center"/>
    </xf>
    <xf numFmtId="8" fontId="15" fillId="4" borderId="2" xfId="0" applyNumberFormat="1" applyFont="1" applyFill="1" applyBorder="1" applyAlignment="1">
      <alignment horizontal="right"/>
    </xf>
    <xf numFmtId="0" fontId="16" fillId="0" borderId="0" xfId="0" applyFont="1" applyAlignment="1">
      <alignment horizontal="center" vertical="center"/>
    </xf>
    <xf numFmtId="0" fontId="15" fillId="0" borderId="0" xfId="0" applyFont="1" applyAlignment="1">
      <alignment horizontal="center"/>
    </xf>
    <xf numFmtId="164" fontId="15" fillId="0" borderId="0" xfId="0" applyNumberFormat="1" applyFont="1" applyAlignment="1">
      <alignment horizontal="center"/>
    </xf>
    <xf numFmtId="165" fontId="15" fillId="0" borderId="0" xfId="0" applyNumberFormat="1" applyFont="1" applyAlignment="1">
      <alignment vertical="center"/>
    </xf>
    <xf numFmtId="0" fontId="28" fillId="0" borderId="3" xfId="0" applyFont="1" applyBorder="1"/>
    <xf numFmtId="0" fontId="28" fillId="0" borderId="5" xfId="0" applyFont="1" applyBorder="1" applyAlignment="1">
      <alignment horizontal="center" vertical="center"/>
    </xf>
    <xf numFmtId="165" fontId="49" fillId="0" borderId="3" xfId="0" applyNumberFormat="1" applyFont="1" applyBorder="1" applyAlignment="1">
      <alignment horizontal="center" vertical="center"/>
    </xf>
    <xf numFmtId="0" fontId="28" fillId="4" borderId="3" xfId="0" applyFont="1" applyFill="1" applyBorder="1"/>
    <xf numFmtId="0" fontId="37" fillId="4" borderId="4" xfId="0" applyFont="1" applyFill="1" applyBorder="1" applyAlignment="1">
      <alignment horizontal="left" vertical="top" wrapText="1" indent="2"/>
    </xf>
    <xf numFmtId="0" fontId="37" fillId="0" borderId="10" xfId="0" applyFont="1" applyBorder="1" applyAlignment="1">
      <alignment horizontal="left" vertical="top" wrapText="1" indent="2"/>
    </xf>
    <xf numFmtId="0" fontId="37" fillId="0" borderId="4" xfId="0" applyFont="1" applyBorder="1" applyAlignment="1">
      <alignment horizontal="left" vertical="top" wrapText="1" indent="2"/>
    </xf>
    <xf numFmtId="0" fontId="37" fillId="4" borderId="4" xfId="0" applyFont="1" applyFill="1" applyBorder="1" applyAlignment="1">
      <alignment horizontal="left" vertical="top" indent="2"/>
    </xf>
    <xf numFmtId="0" fontId="37" fillId="0" borderId="4" xfId="0" applyFont="1" applyBorder="1" applyAlignment="1">
      <alignment horizontal="left" vertical="top" indent="2"/>
    </xf>
    <xf numFmtId="0" fontId="37" fillId="4" borderId="10" xfId="0" applyFont="1" applyFill="1" applyBorder="1" applyAlignment="1">
      <alignment horizontal="left" vertical="top" wrapText="1" indent="2"/>
    </xf>
    <xf numFmtId="0" fontId="31" fillId="0" borderId="0" xfId="0" applyFont="1" applyAlignment="1">
      <alignment horizontal="center"/>
    </xf>
    <xf numFmtId="0" fontId="15" fillId="0" borderId="20" xfId="0" applyFont="1" applyBorder="1" applyAlignment="1">
      <alignment horizontal="center" vertical="center"/>
    </xf>
    <xf numFmtId="164" fontId="15" fillId="0" borderId="20" xfId="0" applyNumberFormat="1" applyFont="1" applyBorder="1" applyAlignment="1">
      <alignment horizontal="center" vertical="center"/>
    </xf>
    <xf numFmtId="0" fontId="12" fillId="6" borderId="6" xfId="0" applyFont="1" applyFill="1" applyBorder="1"/>
    <xf numFmtId="0" fontId="13" fillId="6" borderId="7" xfId="0" applyFont="1" applyFill="1" applyBorder="1" applyAlignment="1">
      <alignment horizontal="center" vertical="center"/>
    </xf>
    <xf numFmtId="0" fontId="13" fillId="6" borderId="7" xfId="0" applyFont="1" applyFill="1" applyBorder="1" applyAlignment="1" applyProtection="1">
      <alignment horizontal="center" vertical="center"/>
      <protection locked="0"/>
    </xf>
    <xf numFmtId="165" fontId="32" fillId="0" borderId="0" xfId="0" applyNumberFormat="1" applyFont="1" applyAlignment="1">
      <alignment horizontal="right" indent="1"/>
    </xf>
    <xf numFmtId="0" fontId="16" fillId="0" borderId="0" xfId="0" applyFont="1" applyAlignment="1">
      <alignment horizontal="left" vertical="top" wrapText="1" indent="2"/>
    </xf>
    <xf numFmtId="165" fontId="4" fillId="0" borderId="0" xfId="0" applyNumberFormat="1" applyFont="1" applyAlignment="1">
      <alignment horizontal="center" vertical="center"/>
    </xf>
    <xf numFmtId="0" fontId="28" fillId="0" borderId="2" xfId="0" applyFont="1" applyBorder="1"/>
    <xf numFmtId="0" fontId="28" fillId="0" borderId="2" xfId="0" applyFont="1" applyBorder="1" applyAlignment="1">
      <alignment horizontal="center" vertical="center"/>
    </xf>
    <xf numFmtId="0" fontId="41" fillId="0" borderId="2" xfId="0" applyFont="1" applyBorder="1" applyAlignment="1">
      <alignment horizontal="center" vertical="center"/>
    </xf>
    <xf numFmtId="8" fontId="15" fillId="0" borderId="2" xfId="0" applyNumberFormat="1" applyFont="1" applyBorder="1" applyAlignment="1">
      <alignment horizontal="right"/>
    </xf>
    <xf numFmtId="165" fontId="15" fillId="0" borderId="20" xfId="0" applyNumberFormat="1" applyFont="1" applyBorder="1" applyAlignment="1">
      <alignment horizontal="center" vertical="center"/>
    </xf>
    <xf numFmtId="165" fontId="15" fillId="0" borderId="20" xfId="0" applyNumberFormat="1" applyFont="1" applyBorder="1" applyAlignment="1">
      <alignment vertical="center"/>
    </xf>
    <xf numFmtId="165" fontId="32" fillId="0" borderId="0" xfId="0" applyNumberFormat="1" applyFont="1" applyAlignment="1">
      <alignment horizontal="right"/>
    </xf>
    <xf numFmtId="165" fontId="15" fillId="0" borderId="0" xfId="0" applyNumberFormat="1" applyFont="1" applyAlignment="1">
      <alignment horizontal="center" vertical="center"/>
    </xf>
    <xf numFmtId="0" fontId="37" fillId="0" borderId="0" xfId="0" applyFont="1" applyAlignment="1">
      <alignment horizontal="left" vertical="top" indent="6"/>
    </xf>
    <xf numFmtId="0" fontId="28" fillId="0" borderId="0" xfId="0" applyFont="1" applyAlignment="1">
      <alignment horizontal="center" vertical="center"/>
    </xf>
    <xf numFmtId="164" fontId="28" fillId="0" borderId="0" xfId="0" applyNumberFormat="1" applyFont="1" applyAlignment="1">
      <alignment horizontal="center" vertical="center"/>
    </xf>
    <xf numFmtId="0" fontId="15" fillId="0" borderId="7" xfId="0" applyFont="1" applyBorder="1" applyAlignment="1">
      <alignment horizontal="center" vertical="center"/>
    </xf>
    <xf numFmtId="0" fontId="21" fillId="4" borderId="3" xfId="0" applyFont="1" applyFill="1" applyBorder="1" applyAlignment="1">
      <alignment horizontal="center" vertical="center"/>
    </xf>
    <xf numFmtId="165" fontId="15" fillId="0" borderId="7" xfId="0" applyNumberFormat="1" applyFont="1" applyBorder="1" applyAlignment="1">
      <alignment vertical="center"/>
    </xf>
    <xf numFmtId="0" fontId="15" fillId="0" borderId="20" xfId="0" applyFont="1" applyBorder="1" applyAlignment="1">
      <alignment horizontal="left"/>
    </xf>
    <xf numFmtId="0" fontId="21" fillId="0" borderId="20" xfId="0" applyFont="1" applyBorder="1" applyAlignment="1">
      <alignment horizontal="center" vertical="center"/>
    </xf>
    <xf numFmtId="0" fontId="15" fillId="0" borderId="7" xfId="0" applyFont="1" applyBorder="1"/>
    <xf numFmtId="0" fontId="15" fillId="0" borderId="7" xfId="0" applyFont="1" applyBorder="1" applyAlignment="1">
      <alignment horizontal="center"/>
    </xf>
    <xf numFmtId="0" fontId="3" fillId="0" borderId="7" xfId="0" applyFont="1" applyBorder="1"/>
    <xf numFmtId="165" fontId="15" fillId="0" borderId="7" xfId="0" applyNumberFormat="1" applyFont="1" applyBorder="1" applyAlignment="1">
      <alignment horizontal="center" vertical="center"/>
    </xf>
    <xf numFmtId="0" fontId="3" fillId="0" borderId="0" xfId="0" applyFont="1"/>
    <xf numFmtId="165" fontId="40" fillId="5" borderId="20" xfId="0" applyNumberFormat="1" applyFont="1" applyFill="1" applyBorder="1" applyAlignment="1">
      <alignment horizontal="right"/>
    </xf>
    <xf numFmtId="165" fontId="40" fillId="5" borderId="12" xfId="0" applyNumberFormat="1" applyFont="1" applyFill="1" applyBorder="1" applyAlignment="1">
      <alignment horizontal="right"/>
    </xf>
    <xf numFmtId="165" fontId="15" fillId="0" borderId="11" xfId="0" applyNumberFormat="1" applyFont="1" applyBorder="1" applyAlignment="1">
      <alignment horizontal="center" vertical="center"/>
    </xf>
    <xf numFmtId="165" fontId="15" fillId="0" borderId="12" xfId="0" applyNumberFormat="1" applyFont="1" applyBorder="1" applyAlignment="1">
      <alignment horizontal="center" vertical="center"/>
    </xf>
    <xf numFmtId="165" fontId="15" fillId="4" borderId="11" xfId="0" applyNumberFormat="1" applyFont="1" applyFill="1" applyBorder="1" applyAlignment="1">
      <alignment horizontal="center" vertical="center"/>
    </xf>
    <xf numFmtId="165" fontId="15" fillId="4" borderId="12" xfId="0" applyNumberFormat="1" applyFont="1" applyFill="1" applyBorder="1" applyAlignment="1">
      <alignment horizontal="center" vertical="center"/>
    </xf>
    <xf numFmtId="165" fontId="15" fillId="4" borderId="6" xfId="0" applyNumberFormat="1" applyFont="1" applyFill="1" applyBorder="1" applyAlignment="1">
      <alignment horizontal="center" vertical="center"/>
    </xf>
    <xf numFmtId="165" fontId="15" fillId="4" borderId="8" xfId="0" applyNumberFormat="1" applyFont="1" applyFill="1" applyBorder="1" applyAlignment="1">
      <alignment horizontal="center" vertical="center"/>
    </xf>
    <xf numFmtId="0" fontId="7" fillId="0" borderId="42" xfId="0" applyFont="1" applyBorder="1" applyAlignment="1">
      <alignment horizontal="right" vertical="center"/>
    </xf>
    <xf numFmtId="0" fontId="25" fillId="0" borderId="0" xfId="0" applyFont="1" applyAlignment="1">
      <alignment horizontal="center" vertical="center" wrapText="1"/>
    </xf>
    <xf numFmtId="164" fontId="15" fillId="4" borderId="11" xfId="0" applyNumberFormat="1" applyFont="1" applyFill="1" applyBorder="1" applyAlignment="1">
      <alignment horizontal="center" vertical="center"/>
    </xf>
    <xf numFmtId="164" fontId="15" fillId="4" borderId="12" xfId="0" applyNumberFormat="1" applyFont="1" applyFill="1" applyBorder="1" applyAlignment="1">
      <alignment horizontal="center" vertical="center"/>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2" fillId="3" borderId="37" xfId="0" applyFont="1" applyFill="1" applyBorder="1" applyAlignment="1">
      <alignment horizontal="left" vertical="center"/>
    </xf>
    <xf numFmtId="0" fontId="2" fillId="3" borderId="20" xfId="0" applyFont="1" applyFill="1" applyBorder="1" applyAlignment="1">
      <alignment horizontal="left" vertical="center"/>
    </xf>
    <xf numFmtId="0" fontId="2" fillId="3" borderId="38" xfId="0" applyFont="1" applyFill="1" applyBorder="1" applyAlignment="1">
      <alignment horizontal="left" vertical="center"/>
    </xf>
    <xf numFmtId="0" fontId="2" fillId="3" borderId="2"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165" fontId="32" fillId="5" borderId="20" xfId="0" applyNumberFormat="1" applyFont="1" applyFill="1" applyBorder="1" applyAlignment="1">
      <alignment horizontal="right"/>
    </xf>
    <xf numFmtId="165" fontId="32" fillId="5" borderId="12" xfId="0" applyNumberFormat="1" applyFont="1" applyFill="1" applyBorder="1" applyAlignment="1">
      <alignment horizontal="right"/>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165" fontId="15" fillId="4" borderId="3" xfId="0" applyNumberFormat="1" applyFont="1" applyFill="1" applyBorder="1" applyAlignment="1">
      <alignment vertical="center"/>
    </xf>
    <xf numFmtId="165" fontId="15" fillId="4" borderId="4" xfId="0" applyNumberFormat="1" applyFont="1" applyFill="1" applyBorder="1" applyAlignment="1">
      <alignment vertical="center"/>
    </xf>
    <xf numFmtId="165" fontId="32" fillId="5" borderId="7" xfId="0" applyNumberFormat="1" applyFont="1" applyFill="1" applyBorder="1" applyAlignment="1">
      <alignment horizontal="right"/>
    </xf>
    <xf numFmtId="165" fontId="32" fillId="5" borderId="8" xfId="0" applyNumberFormat="1" applyFont="1" applyFill="1" applyBorder="1" applyAlignment="1">
      <alignment horizontal="right"/>
    </xf>
    <xf numFmtId="0" fontId="36" fillId="3" borderId="10" xfId="0" applyFont="1" applyFill="1" applyBorder="1" applyAlignment="1">
      <alignment horizontal="left" vertical="top" wrapText="1" indent="2"/>
    </xf>
    <xf numFmtId="0" fontId="2" fillId="3" borderId="19" xfId="0" applyFont="1" applyFill="1" applyBorder="1" applyAlignment="1">
      <alignment horizontal="left" vertical="top" wrapText="1" indent="2"/>
    </xf>
    <xf numFmtId="0" fontId="2" fillId="3" borderId="9" xfId="0" applyFont="1" applyFill="1" applyBorder="1" applyAlignment="1">
      <alignment horizontal="left" vertical="top" wrapText="1" indent="2"/>
    </xf>
    <xf numFmtId="0" fontId="28" fillId="4" borderId="3" xfId="0" applyFont="1" applyFill="1" applyBorder="1" applyAlignment="1">
      <alignment horizontal="center" vertical="center"/>
    </xf>
    <xf numFmtId="0" fontId="28" fillId="4" borderId="4" xfId="0" applyFont="1" applyFill="1" applyBorder="1" applyAlignment="1">
      <alignment horizontal="center" vertical="center"/>
    </xf>
    <xf numFmtId="165" fontId="15" fillId="0" borderId="3" xfId="0" applyNumberFormat="1" applyFont="1" applyBorder="1" applyAlignment="1">
      <alignment vertical="center"/>
    </xf>
    <xf numFmtId="165" fontId="15" fillId="0" borderId="4" xfId="0" applyNumberFormat="1" applyFont="1" applyBorder="1" applyAlignment="1">
      <alignmen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164" fontId="15" fillId="0" borderId="11" xfId="0" applyNumberFormat="1" applyFont="1" applyBorder="1" applyAlignment="1">
      <alignment horizontal="center" vertical="center"/>
    </xf>
    <xf numFmtId="164" fontId="15" fillId="0" borderId="12" xfId="0" applyNumberFormat="1" applyFont="1" applyBorder="1" applyAlignment="1">
      <alignment horizontal="center" vertical="center"/>
    </xf>
    <xf numFmtId="165" fontId="15" fillId="4" borderId="2" xfId="0" applyNumberFormat="1" applyFont="1" applyFill="1" applyBorder="1" applyAlignment="1">
      <alignment horizontal="center" vertical="center"/>
    </xf>
    <xf numFmtId="164" fontId="15" fillId="4" borderId="6" xfId="0" applyNumberFormat="1" applyFont="1" applyFill="1" applyBorder="1" applyAlignment="1">
      <alignment horizontal="center" vertical="center"/>
    </xf>
    <xf numFmtId="164" fontId="15" fillId="4" borderId="8"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0" xfId="0" applyFont="1" applyFill="1" applyAlignment="1">
      <alignment horizontal="center"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164" fontId="32" fillId="5" borderId="20" xfId="0" applyNumberFormat="1" applyFont="1" applyFill="1" applyBorder="1" applyAlignment="1">
      <alignment horizontal="right"/>
    </xf>
    <xf numFmtId="164" fontId="32" fillId="5" borderId="12" xfId="0" applyNumberFormat="1" applyFont="1" applyFill="1" applyBorder="1" applyAlignment="1">
      <alignment horizontal="right"/>
    </xf>
    <xf numFmtId="165" fontId="32" fillId="5" borderId="20" xfId="0" applyNumberFormat="1" applyFont="1" applyFill="1" applyBorder="1" applyAlignment="1">
      <alignment horizontal="right" indent="1"/>
    </xf>
    <xf numFmtId="165" fontId="32" fillId="5" borderId="12" xfId="0" applyNumberFormat="1" applyFont="1" applyFill="1" applyBorder="1" applyAlignment="1">
      <alignment horizontal="right" indent="1"/>
    </xf>
    <xf numFmtId="0" fontId="2" fillId="3" borderId="2" xfId="0" applyFont="1" applyFill="1" applyBorder="1" applyAlignment="1">
      <alignment vertical="center"/>
    </xf>
    <xf numFmtId="164" fontId="28" fillId="0" borderId="6" xfId="0" applyNumberFormat="1" applyFont="1" applyBorder="1" applyAlignment="1">
      <alignment horizontal="center" vertical="center"/>
    </xf>
    <xf numFmtId="164" fontId="28" fillId="0" borderId="8" xfId="0" applyNumberFormat="1" applyFont="1" applyBorder="1" applyAlignment="1">
      <alignment horizontal="center" vertical="center"/>
    </xf>
    <xf numFmtId="164" fontId="28" fillId="0" borderId="10" xfId="0" applyNumberFormat="1" applyFont="1" applyBorder="1" applyAlignment="1">
      <alignment horizontal="center" vertical="center"/>
    </xf>
    <xf numFmtId="164" fontId="28" fillId="0" borderId="9" xfId="0" applyNumberFormat="1" applyFont="1" applyBorder="1" applyAlignment="1">
      <alignment horizontal="center" vertical="center"/>
    </xf>
    <xf numFmtId="164" fontId="28" fillId="4" borderId="6" xfId="0" applyNumberFormat="1" applyFont="1" applyFill="1" applyBorder="1" applyAlignment="1">
      <alignment horizontal="center" vertical="center"/>
    </xf>
    <xf numFmtId="164" fontId="28" fillId="4" borderId="8" xfId="0" applyNumberFormat="1" applyFont="1" applyFill="1" applyBorder="1" applyAlignment="1">
      <alignment horizontal="center" vertical="center"/>
    </xf>
    <xf numFmtId="164" fontId="28" fillId="4" borderId="10" xfId="0" applyNumberFormat="1" applyFont="1" applyFill="1" applyBorder="1" applyAlignment="1">
      <alignment horizontal="center" vertical="center"/>
    </xf>
    <xf numFmtId="164" fontId="28" fillId="4" borderId="9" xfId="0" applyNumberFormat="1" applyFont="1" applyFill="1" applyBorder="1" applyAlignment="1">
      <alignment horizontal="center" vertical="center"/>
    </xf>
    <xf numFmtId="164" fontId="28" fillId="4" borderId="11" xfId="0" applyNumberFormat="1" applyFont="1" applyFill="1" applyBorder="1" applyAlignment="1">
      <alignment horizontal="center" vertical="center"/>
    </xf>
    <xf numFmtId="164" fontId="28" fillId="4" borderId="12" xfId="0" applyNumberFormat="1" applyFont="1" applyFill="1" applyBorder="1" applyAlignment="1">
      <alignment horizontal="center" vertical="center"/>
    </xf>
    <xf numFmtId="165" fontId="4" fillId="4" borderId="2" xfId="0" applyNumberFormat="1" applyFont="1" applyFill="1" applyBorder="1" applyAlignment="1">
      <alignment horizontal="center" vertical="center"/>
    </xf>
    <xf numFmtId="165" fontId="4" fillId="0" borderId="2" xfId="0" applyNumberFormat="1" applyFont="1" applyBorder="1" applyAlignment="1">
      <alignment horizontal="center" vertical="center"/>
    </xf>
    <xf numFmtId="0" fontId="15" fillId="4" borderId="2" xfId="0" applyFont="1" applyFill="1" applyBorder="1" applyAlignment="1">
      <alignment horizontal="center" vertical="center"/>
    </xf>
    <xf numFmtId="0" fontId="15" fillId="0" borderId="2" xfId="0" applyFont="1" applyBorder="1" applyAlignment="1">
      <alignment horizontal="center" vertical="center"/>
    </xf>
    <xf numFmtId="165" fontId="15" fillId="0" borderId="2" xfId="0" applyNumberFormat="1" applyFont="1" applyBorder="1" applyAlignment="1">
      <alignment vertical="center"/>
    </xf>
    <xf numFmtId="0" fontId="15" fillId="4" borderId="5"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164" fontId="15" fillId="4" borderId="10" xfId="0" applyNumberFormat="1" applyFont="1" applyFill="1" applyBorder="1" applyAlignment="1">
      <alignment horizontal="center" vertical="center"/>
    </xf>
    <xf numFmtId="164" fontId="15" fillId="4" borderId="9" xfId="0" applyNumberFormat="1" applyFont="1" applyFill="1" applyBorder="1" applyAlignment="1">
      <alignment horizontal="center" vertical="center"/>
    </xf>
    <xf numFmtId="164" fontId="15" fillId="0" borderId="6" xfId="0" applyNumberFormat="1" applyFont="1" applyBorder="1" applyAlignment="1">
      <alignment horizontal="center" vertical="center"/>
    </xf>
    <xf numFmtId="164" fontId="15" fillId="0" borderId="8" xfId="0" applyNumberFormat="1" applyFont="1" applyBorder="1" applyAlignment="1">
      <alignment horizontal="center" vertical="center"/>
    </xf>
    <xf numFmtId="164" fontId="15" fillId="0" borderId="10" xfId="0" applyNumberFormat="1" applyFont="1" applyBorder="1" applyAlignment="1">
      <alignment horizontal="center" vertical="center"/>
    </xf>
    <xf numFmtId="164" fontId="15" fillId="0" borderId="9"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165" fontId="15" fillId="4" borderId="2" xfId="0" applyNumberFormat="1" applyFont="1" applyFill="1" applyBorder="1" applyAlignment="1">
      <alignment vertical="center"/>
    </xf>
    <xf numFmtId="0" fontId="17" fillId="2" borderId="40" xfId="0" applyFont="1" applyFill="1" applyBorder="1" applyAlignment="1">
      <alignment horizontal="center" vertical="center"/>
    </xf>
    <xf numFmtId="164" fontId="15" fillId="4" borderId="13" xfId="0" applyNumberFormat="1" applyFont="1" applyFill="1" applyBorder="1" applyAlignment="1">
      <alignment horizontal="center" vertical="center"/>
    </xf>
    <xf numFmtId="164" fontId="15" fillId="4" borderId="0" xfId="0" applyNumberFormat="1" applyFont="1" applyFill="1" applyAlignment="1">
      <alignment horizontal="center" vertical="center"/>
    </xf>
    <xf numFmtId="164" fontId="15" fillId="4" borderId="19" xfId="0" applyNumberFormat="1" applyFont="1" applyFill="1" applyBorder="1" applyAlignment="1">
      <alignment horizontal="center" vertical="center"/>
    </xf>
    <xf numFmtId="164" fontId="15" fillId="0" borderId="7" xfId="0" applyNumberFormat="1" applyFont="1" applyBorder="1" applyAlignment="1">
      <alignment horizontal="center" vertical="center"/>
    </xf>
    <xf numFmtId="164" fontId="15" fillId="0" borderId="19" xfId="0" applyNumberFormat="1" applyFont="1" applyBorder="1" applyAlignment="1">
      <alignment horizontal="center" vertical="center"/>
    </xf>
    <xf numFmtId="164" fontId="15" fillId="4" borderId="20" xfId="0" applyNumberFormat="1" applyFont="1" applyFill="1" applyBorder="1" applyAlignment="1">
      <alignment horizontal="center" vertical="center"/>
    </xf>
    <xf numFmtId="164" fontId="15" fillId="0" borderId="20" xfId="0" applyNumberFormat="1" applyFont="1" applyBorder="1" applyAlignment="1">
      <alignment horizontal="center" vertical="center"/>
    </xf>
    <xf numFmtId="0" fontId="15" fillId="4" borderId="21" xfId="0" applyFont="1" applyFill="1" applyBorder="1" applyAlignment="1">
      <alignment horizontal="center" vertical="center"/>
    </xf>
    <xf numFmtId="165" fontId="15" fillId="4" borderId="22" xfId="0" applyNumberFormat="1" applyFont="1" applyFill="1" applyBorder="1" applyAlignment="1">
      <alignment horizontal="center" vertical="center"/>
    </xf>
    <xf numFmtId="165" fontId="15" fillId="4" borderId="23" xfId="0" applyNumberFormat="1" applyFont="1" applyFill="1" applyBorder="1" applyAlignment="1">
      <alignment horizontal="center" vertical="center"/>
    </xf>
    <xf numFmtId="165" fontId="15" fillId="4" borderId="10" xfId="0" applyNumberFormat="1" applyFont="1" applyFill="1" applyBorder="1" applyAlignment="1">
      <alignment horizontal="center" vertical="center"/>
    </xf>
    <xf numFmtId="165" fontId="15" fillId="4" borderId="9" xfId="0" applyNumberFormat="1"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165" fontId="4" fillId="4" borderId="3" xfId="0" applyNumberFormat="1" applyFont="1" applyFill="1" applyBorder="1" applyAlignment="1">
      <alignment horizontal="center" vertical="center"/>
    </xf>
    <xf numFmtId="165" fontId="4" fillId="4" borderId="4" xfId="0" applyNumberFormat="1" applyFont="1" applyFill="1" applyBorder="1" applyAlignment="1">
      <alignment horizontal="center" vertical="center"/>
    </xf>
    <xf numFmtId="165" fontId="15" fillId="0" borderId="6" xfId="0" applyNumberFormat="1" applyFont="1" applyBorder="1" applyAlignment="1">
      <alignment horizontal="center" vertical="center"/>
    </xf>
    <xf numFmtId="165" fontId="15" fillId="0" borderId="8" xfId="0" applyNumberFormat="1" applyFont="1" applyBorder="1" applyAlignment="1">
      <alignment horizontal="center" vertical="center"/>
    </xf>
    <xf numFmtId="165" fontId="15" fillId="0" borderId="10" xfId="0" applyNumberFormat="1" applyFont="1" applyBorder="1" applyAlignment="1">
      <alignment horizontal="center" vertical="center"/>
    </xf>
    <xf numFmtId="165" fontId="15" fillId="0" borderId="9" xfId="0" applyNumberFormat="1" applyFont="1" applyBorder="1" applyAlignment="1">
      <alignment horizontal="center" vertical="center"/>
    </xf>
    <xf numFmtId="165" fontId="28" fillId="0" borderId="11" xfId="0" applyNumberFormat="1" applyFont="1" applyBorder="1" applyAlignment="1">
      <alignment horizontal="center" vertical="center"/>
    </xf>
    <xf numFmtId="165" fontId="28" fillId="0" borderId="12" xfId="0" applyNumberFormat="1" applyFont="1" applyBorder="1" applyAlignment="1">
      <alignment horizontal="center" vertical="center"/>
    </xf>
    <xf numFmtId="165" fontId="28" fillId="4" borderId="11" xfId="0" applyNumberFormat="1" applyFont="1" applyFill="1" applyBorder="1" applyAlignment="1">
      <alignment horizontal="center" vertical="center"/>
    </xf>
    <xf numFmtId="165" fontId="28" fillId="4" borderId="12" xfId="0" applyNumberFormat="1" applyFont="1" applyFill="1" applyBorder="1" applyAlignment="1">
      <alignment horizontal="center" vertical="center"/>
    </xf>
    <xf numFmtId="0" fontId="15" fillId="4" borderId="12" xfId="0" applyFont="1" applyFill="1" applyBorder="1" applyAlignment="1">
      <alignment horizontal="center"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10" xfId="0" applyFont="1" applyFill="1" applyBorder="1" applyAlignment="1">
      <alignment horizontal="left" vertical="center"/>
    </xf>
    <xf numFmtId="0" fontId="2" fillId="3" borderId="9" xfId="0" applyFont="1" applyFill="1" applyBorder="1" applyAlignment="1">
      <alignment horizontal="left" vertical="center"/>
    </xf>
    <xf numFmtId="0" fontId="15" fillId="0" borderId="19" xfId="0" applyFont="1" applyBorder="1" applyAlignment="1">
      <alignment horizontal="center" vertical="center"/>
    </xf>
    <xf numFmtId="0" fontId="0" fillId="0" borderId="19" xfId="0" applyBorder="1" applyAlignment="1">
      <alignment horizontal="center" vertical="center"/>
    </xf>
    <xf numFmtId="0" fontId="27" fillId="0" borderId="0" xfId="0" applyFont="1" applyAlignment="1">
      <alignment horizontal="center" vertical="center" wrapText="1"/>
    </xf>
    <xf numFmtId="0" fontId="22" fillId="0" borderId="0" xfId="0" applyFont="1" applyAlignment="1">
      <alignment horizontal="center"/>
    </xf>
    <xf numFmtId="0" fontId="15" fillId="0" borderId="20" xfId="0" applyFont="1" applyBorder="1" applyAlignment="1">
      <alignment horizontal="center" vertical="center"/>
    </xf>
    <xf numFmtId="0" fontId="24" fillId="0" borderId="0" xfId="0" applyFont="1" applyAlignment="1">
      <alignment horizontal="center" vertical="center"/>
    </xf>
    <xf numFmtId="0" fontId="38" fillId="0" borderId="0" xfId="0" applyFont="1" applyAlignment="1">
      <alignment horizontal="center" wrapText="1"/>
    </xf>
    <xf numFmtId="0" fontId="30" fillId="0" borderId="27" xfId="0" applyFont="1" applyBorder="1" applyAlignment="1">
      <alignment horizontal="center"/>
    </xf>
    <xf numFmtId="0" fontId="30" fillId="0" borderId="35" xfId="0" applyFont="1" applyBorder="1" applyAlignment="1">
      <alignment horizontal="center"/>
    </xf>
    <xf numFmtId="0" fontId="36" fillId="3" borderId="10" xfId="0" applyFont="1" applyFill="1" applyBorder="1" applyAlignment="1">
      <alignment horizontal="left" vertical="top" indent="2"/>
    </xf>
    <xf numFmtId="0" fontId="36" fillId="3" borderId="19" xfId="0" applyFont="1" applyFill="1" applyBorder="1" applyAlignment="1">
      <alignment horizontal="left" vertical="top" indent="2"/>
    </xf>
    <xf numFmtId="0" fontId="36" fillId="3" borderId="9" xfId="0" applyFont="1" applyFill="1" applyBorder="1" applyAlignment="1">
      <alignment horizontal="left" vertical="top" indent="2"/>
    </xf>
    <xf numFmtId="165" fontId="3" fillId="0" borderId="19" xfId="0" applyNumberFormat="1" applyFont="1" applyBorder="1" applyAlignment="1">
      <alignment horizontal="right" vertical="center"/>
    </xf>
    <xf numFmtId="165" fontId="3" fillId="0" borderId="0" xfId="0" applyNumberFormat="1" applyFont="1" applyAlignment="1">
      <alignment horizontal="right" vertical="center"/>
    </xf>
    <xf numFmtId="165" fontId="25" fillId="0" borderId="27" xfId="0" applyNumberFormat="1" applyFont="1" applyBorder="1" applyAlignment="1">
      <alignment horizontal="right" vertical="center"/>
    </xf>
    <xf numFmtId="164" fontId="28" fillId="0" borderId="11" xfId="0" applyNumberFormat="1" applyFont="1" applyBorder="1" applyAlignment="1">
      <alignment horizontal="center" vertical="center"/>
    </xf>
    <xf numFmtId="164" fontId="28" fillId="0" borderId="12" xfId="0" applyNumberFormat="1" applyFont="1" applyBorder="1" applyAlignment="1">
      <alignment horizontal="center" vertical="center"/>
    </xf>
    <xf numFmtId="0" fontId="15" fillId="4" borderId="5" xfId="0" applyFont="1" applyFill="1" applyBorder="1" applyAlignment="1">
      <alignment horizontal="center" vertical="center"/>
    </xf>
    <xf numFmtId="0" fontId="31" fillId="0" borderId="0" xfId="0" applyFont="1" applyAlignment="1">
      <alignment horizontal="center"/>
    </xf>
    <xf numFmtId="0" fontId="31" fillId="0" borderId="33" xfId="0" applyFont="1" applyBorder="1" applyAlignment="1">
      <alignment horizontal="center"/>
    </xf>
    <xf numFmtId="0" fontId="30" fillId="0" borderId="0" xfId="0" applyFont="1" applyAlignment="1">
      <alignment horizontal="center"/>
    </xf>
    <xf numFmtId="0" fontId="30" fillId="0" borderId="33" xfId="0" applyFont="1" applyBorder="1" applyAlignment="1">
      <alignment horizontal="center"/>
    </xf>
    <xf numFmtId="164" fontId="15" fillId="4" borderId="2" xfId="0" applyNumberFormat="1" applyFont="1" applyFill="1" applyBorder="1" applyAlignment="1">
      <alignment horizontal="center"/>
    </xf>
    <xf numFmtId="0" fontId="2" fillId="3" borderId="13" xfId="0" applyFont="1" applyFill="1" applyBorder="1" applyAlignment="1">
      <alignment horizontal="left" vertical="center"/>
    </xf>
    <xf numFmtId="0" fontId="2" fillId="3" borderId="0" xfId="0" applyFont="1" applyFill="1" applyAlignment="1">
      <alignment horizontal="left" vertical="center"/>
    </xf>
    <xf numFmtId="0" fontId="2" fillId="3" borderId="36" xfId="0" applyFont="1" applyFill="1" applyBorder="1" applyAlignment="1">
      <alignment horizontal="left" vertical="center"/>
    </xf>
    <xf numFmtId="165" fontId="15" fillId="0" borderId="2" xfId="0" applyNumberFormat="1" applyFont="1" applyBorder="1" applyAlignment="1">
      <alignment horizontal="center" vertical="center"/>
    </xf>
    <xf numFmtId="0" fontId="5" fillId="0" borderId="0" xfId="0" applyFont="1" applyAlignment="1">
      <alignment horizontal="right"/>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0" xfId="0" applyFont="1" applyAlignment="1">
      <alignment horizontal="center" vertical="center" wrapText="1"/>
    </xf>
    <xf numFmtId="0" fontId="37" fillId="0" borderId="36"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9" xfId="0" applyFont="1" applyBorder="1" applyAlignment="1">
      <alignment horizontal="center" vertical="center" wrapText="1"/>
    </xf>
    <xf numFmtId="0" fontId="33" fillId="0" borderId="29" xfId="0" applyFont="1" applyBorder="1" applyAlignment="1">
      <alignment horizontal="center"/>
    </xf>
    <xf numFmtId="0" fontId="33" fillId="0" borderId="30" xfId="0" applyFont="1" applyBorder="1" applyAlignment="1">
      <alignment horizontal="center"/>
    </xf>
    <xf numFmtId="0" fontId="33" fillId="0" borderId="31" xfId="0" applyFont="1" applyBorder="1" applyAlignment="1">
      <alignment horizontal="center"/>
    </xf>
    <xf numFmtId="164" fontId="15" fillId="0" borderId="2" xfId="0" applyNumberFormat="1" applyFont="1" applyBorder="1" applyAlignment="1">
      <alignment horizontal="center"/>
    </xf>
    <xf numFmtId="0" fontId="18" fillId="7" borderId="25" xfId="0" applyFont="1" applyFill="1" applyBorder="1" applyAlignment="1">
      <alignment horizontal="center" vertical="center"/>
    </xf>
    <xf numFmtId="0" fontId="18" fillId="7" borderId="26"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art-eu.na.org/" TargetMode="External"/></Relationships>
</file>

<file path=xl/drawings/drawing1.xml><?xml version="1.0" encoding="utf-8"?>
<xdr:wsDr xmlns:xdr="http://schemas.openxmlformats.org/drawingml/2006/spreadsheetDrawing" xmlns:a="http://schemas.openxmlformats.org/drawingml/2006/main">
  <xdr:twoCellAnchor>
    <xdr:from>
      <xdr:col>0</xdr:col>
      <xdr:colOff>153738</xdr:colOff>
      <xdr:row>383</xdr:row>
      <xdr:rowOff>60156</xdr:rowOff>
    </xdr:from>
    <xdr:to>
      <xdr:col>0</xdr:col>
      <xdr:colOff>2560053</xdr:colOff>
      <xdr:row>387</xdr:row>
      <xdr:rowOff>160420</xdr:rowOff>
    </xdr:to>
    <xdr:sp macro="" textlink="">
      <xdr:nvSpPr>
        <xdr:cNvPr id="2" name="TextBox 1">
          <a:extLst>
            <a:ext uri="{FF2B5EF4-FFF2-40B4-BE49-F238E27FC236}">
              <a16:creationId xmlns:a16="http://schemas.microsoft.com/office/drawing/2014/main" id="{33EA075B-48FF-06BE-DF5D-F5E5383E829B}"/>
            </a:ext>
          </a:extLst>
        </xdr:cNvPr>
        <xdr:cNvSpPr txBox="1"/>
      </xdr:nvSpPr>
      <xdr:spPr>
        <a:xfrm>
          <a:off x="153738" y="71895367"/>
          <a:ext cx="2406315" cy="92910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effectLst/>
              <a:latin typeface="Helvetica" pitchFamily="2" charset="0"/>
              <a:ea typeface="+mn-ea"/>
              <a:cs typeface="+mn-cs"/>
            </a:rPr>
            <a:t>Please print all information and include a daytime phone number and/or email. Do not abbreviate streets or cities. Note: deliveries to PO Boxes must be picked up within seven days or they will be returned to the WSO. Return shipping will be at customer's expense.</a:t>
          </a:r>
        </a:p>
      </xdr:txBody>
    </xdr:sp>
    <xdr:clientData/>
  </xdr:twoCellAnchor>
  <xdr:twoCellAnchor>
    <xdr:from>
      <xdr:col>0</xdr:col>
      <xdr:colOff>153737</xdr:colOff>
      <xdr:row>389</xdr:row>
      <xdr:rowOff>106948</xdr:rowOff>
    </xdr:from>
    <xdr:to>
      <xdr:col>0</xdr:col>
      <xdr:colOff>2566737</xdr:colOff>
      <xdr:row>393</xdr:row>
      <xdr:rowOff>113631</xdr:rowOff>
    </xdr:to>
    <xdr:sp macro="" textlink="">
      <xdr:nvSpPr>
        <xdr:cNvPr id="4" name="TextBox 3">
          <a:hlinkClick xmlns:r="http://schemas.openxmlformats.org/officeDocument/2006/relationships" r:id="rId1"/>
          <a:extLst>
            <a:ext uri="{FF2B5EF4-FFF2-40B4-BE49-F238E27FC236}">
              <a16:creationId xmlns:a16="http://schemas.microsoft.com/office/drawing/2014/main" id="{19A4F3D3-1759-10DE-652A-2D4735CDAFDB}"/>
            </a:ext>
          </a:extLst>
        </xdr:cNvPr>
        <xdr:cNvSpPr txBox="1"/>
      </xdr:nvSpPr>
      <xdr:spPr>
        <a:xfrm>
          <a:off x="153737" y="73279001"/>
          <a:ext cx="2413000" cy="83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effectLst/>
              <a:latin typeface="Helvetica" pitchFamily="2" charset="0"/>
              <a:ea typeface="+mn-ea"/>
              <a:cs typeface="+mn-cs"/>
            </a:rPr>
            <a:t>Please check your orders once received for any damage or incorrect products and notify customer service within 30 days of the invoice date. A complete RETURN POLICY is published online at https://cart-eu.na.org. </a:t>
          </a:r>
          <a:endParaRPr lang="en-US" sz="1100" b="1">
            <a:solidFill>
              <a:sysClr val="windowText" lastClr="000000"/>
            </a:solidFill>
          </a:endParaRPr>
        </a:p>
      </xdr:txBody>
    </xdr:sp>
    <xdr:clientData/>
  </xdr:twoCellAnchor>
  <xdr:twoCellAnchor editAs="oneCell">
    <xdr:from>
      <xdr:col>0</xdr:col>
      <xdr:colOff>66843</xdr:colOff>
      <xdr:row>0</xdr:row>
      <xdr:rowOff>0</xdr:rowOff>
    </xdr:from>
    <xdr:to>
      <xdr:col>0</xdr:col>
      <xdr:colOff>1992564</xdr:colOff>
      <xdr:row>2</xdr:row>
      <xdr:rowOff>6684</xdr:rowOff>
    </xdr:to>
    <xdr:pic>
      <xdr:nvPicPr>
        <xdr:cNvPr id="7" name="Picture 6">
          <a:extLst>
            <a:ext uri="{FF2B5EF4-FFF2-40B4-BE49-F238E27FC236}">
              <a16:creationId xmlns:a16="http://schemas.microsoft.com/office/drawing/2014/main" id="{F91F2897-1F05-49E7-3094-122AEFFF1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843" y="0"/>
          <a:ext cx="1925721" cy="57484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5FAF334-6F14-814C-903C-4E7A8D4F7318}">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29D8-FF92-5841-A83B-AF6F8EC84ED6}">
  <dimension ref="A1:G408"/>
  <sheetViews>
    <sheetView showZeros="0" tabSelected="1" view="pageLayout" topLeftCell="A172" zoomScale="190" zoomScaleNormal="100" zoomScalePageLayoutView="190" workbookViewId="0">
      <selection activeCell="A177" sqref="A177"/>
    </sheetView>
  </sheetViews>
  <sheetFormatPr baseColWidth="10" defaultColWidth="10.6640625" defaultRowHeight="16"/>
  <cols>
    <col min="1" max="1" width="48.5" customWidth="1"/>
    <col min="2" max="2" width="8.1640625" style="1" customWidth="1"/>
    <col min="3" max="3" width="8.6640625" style="1" customWidth="1"/>
    <col min="4" max="5" width="6" style="1" customWidth="1"/>
    <col min="6" max="6" width="8.1640625" style="1" customWidth="1"/>
    <col min="7" max="7" width="9.6640625" customWidth="1"/>
  </cols>
  <sheetData>
    <row r="1" spans="1:7" ht="28">
      <c r="A1" s="322" t="s">
        <v>268</v>
      </c>
      <c r="B1" s="322"/>
      <c r="C1" s="322"/>
      <c r="D1" s="322"/>
      <c r="E1" s="322"/>
      <c r="F1" s="322"/>
      <c r="G1" s="322"/>
    </row>
    <row r="2" spans="1:7" ht="17" customHeight="1">
      <c r="A2" s="192" t="s">
        <v>269</v>
      </c>
      <c r="B2" s="192"/>
      <c r="C2" s="192"/>
      <c r="D2" s="192"/>
      <c r="E2" s="192"/>
      <c r="F2" s="192"/>
      <c r="G2" s="192"/>
    </row>
    <row r="3" spans="1:7" ht="33" customHeight="1">
      <c r="A3" s="120" t="s">
        <v>0</v>
      </c>
      <c r="B3" s="121" t="s">
        <v>8</v>
      </c>
      <c r="C3" s="121" t="s">
        <v>6</v>
      </c>
      <c r="D3" s="264" t="s">
        <v>1</v>
      </c>
      <c r="E3" s="264"/>
      <c r="F3" s="122" t="s">
        <v>7</v>
      </c>
      <c r="G3" s="123" t="s">
        <v>2</v>
      </c>
    </row>
    <row r="4" spans="1:7" ht="19" customHeight="1">
      <c r="A4" s="236" t="s">
        <v>31</v>
      </c>
      <c r="B4" s="236"/>
      <c r="C4" s="236"/>
      <c r="D4" s="236"/>
      <c r="E4" s="236"/>
      <c r="F4" s="236"/>
      <c r="G4" s="236"/>
    </row>
    <row r="5" spans="1:7" ht="16" customHeight="1">
      <c r="A5" s="80" t="s">
        <v>3</v>
      </c>
      <c r="B5" s="312">
        <v>1101</v>
      </c>
      <c r="C5" s="252"/>
      <c r="D5" s="265">
        <v>13.5</v>
      </c>
      <c r="E5" s="266"/>
      <c r="F5" s="252"/>
      <c r="G5" s="211">
        <f>D5*F5</f>
        <v>0</v>
      </c>
    </row>
    <row r="6" spans="1:7" ht="12" customHeight="1">
      <c r="A6" s="81" t="s">
        <v>271</v>
      </c>
      <c r="B6" s="209"/>
      <c r="C6" s="197"/>
      <c r="D6" s="255"/>
      <c r="E6" s="267"/>
      <c r="F6" s="197"/>
      <c r="G6" s="263"/>
    </row>
    <row r="7" spans="1:7" ht="16" customHeight="1">
      <c r="A7" s="33" t="s">
        <v>4</v>
      </c>
      <c r="B7" s="261">
        <v>1102</v>
      </c>
      <c r="C7" s="253"/>
      <c r="D7" s="257">
        <v>13.5</v>
      </c>
      <c r="E7" s="268"/>
      <c r="F7" s="253"/>
      <c r="G7" s="251">
        <f>D7*F7</f>
        <v>0</v>
      </c>
    </row>
    <row r="8" spans="1:7" ht="12" customHeight="1">
      <c r="A8" s="82" t="s">
        <v>234</v>
      </c>
      <c r="B8" s="262"/>
      <c r="C8" s="254"/>
      <c r="D8" s="259"/>
      <c r="E8" s="269"/>
      <c r="F8" s="254"/>
      <c r="G8" s="251"/>
    </row>
    <row r="9" spans="1:7">
      <c r="A9" s="41" t="s">
        <v>16</v>
      </c>
      <c r="B9" s="34">
        <v>1106</v>
      </c>
      <c r="C9" s="34" t="s">
        <v>29</v>
      </c>
      <c r="D9" s="194">
        <v>13.5</v>
      </c>
      <c r="E9" s="270"/>
      <c r="F9" s="35"/>
      <c r="G9" s="124">
        <f t="shared" ref="G9:G14" si="0">D9*F9</f>
        <v>0</v>
      </c>
    </row>
    <row r="10" spans="1:7">
      <c r="A10" s="43" t="s">
        <v>272</v>
      </c>
      <c r="B10" s="36" t="s">
        <v>9</v>
      </c>
      <c r="C10" s="36"/>
      <c r="D10" s="223">
        <v>13.5</v>
      </c>
      <c r="E10" s="271"/>
      <c r="F10" s="37"/>
      <c r="G10" s="125">
        <f t="shared" si="0"/>
        <v>0</v>
      </c>
    </row>
    <row r="11" spans="1:7">
      <c r="A11" s="41" t="s">
        <v>249</v>
      </c>
      <c r="B11" s="34" t="s">
        <v>10</v>
      </c>
      <c r="C11" s="34" t="s">
        <v>29</v>
      </c>
      <c r="D11" s="194">
        <v>18.600000000000001</v>
      </c>
      <c r="E11" s="270"/>
      <c r="F11" s="35"/>
      <c r="G11" s="124">
        <f t="shared" si="0"/>
        <v>0</v>
      </c>
    </row>
    <row r="12" spans="1:7">
      <c r="A12" s="43" t="s">
        <v>5</v>
      </c>
      <c r="B12" s="36">
        <v>1107</v>
      </c>
      <c r="C12" s="36" t="s">
        <v>29</v>
      </c>
      <c r="D12" s="223">
        <v>30.95</v>
      </c>
      <c r="E12" s="271"/>
      <c r="F12" s="37"/>
      <c r="G12" s="125">
        <f t="shared" si="0"/>
        <v>0</v>
      </c>
    </row>
    <row r="13" spans="1:7">
      <c r="A13" s="44" t="s">
        <v>11</v>
      </c>
      <c r="B13" s="34">
        <v>1101</v>
      </c>
      <c r="C13" s="34" t="s">
        <v>30</v>
      </c>
      <c r="D13" s="194">
        <v>12.75</v>
      </c>
      <c r="E13" s="270"/>
      <c r="F13" s="35"/>
      <c r="G13" s="124">
        <f t="shared" si="0"/>
        <v>0</v>
      </c>
    </row>
    <row r="14" spans="1:7" ht="16" customHeight="1">
      <c r="A14" s="33" t="s">
        <v>12</v>
      </c>
      <c r="B14" s="261">
        <v>1101</v>
      </c>
      <c r="C14" s="253"/>
      <c r="D14" s="257">
        <v>9.4</v>
      </c>
      <c r="E14" s="268"/>
      <c r="F14" s="253"/>
      <c r="G14" s="251">
        <f t="shared" si="0"/>
        <v>0</v>
      </c>
    </row>
    <row r="15" spans="1:7" ht="24" customHeight="1">
      <c r="A15" s="149" t="s">
        <v>338</v>
      </c>
      <c r="B15" s="262"/>
      <c r="C15" s="254"/>
      <c r="D15" s="259"/>
      <c r="E15" s="269"/>
      <c r="F15" s="254"/>
      <c r="G15" s="251"/>
    </row>
    <row r="16" spans="1:7">
      <c r="A16" s="42" t="s">
        <v>13</v>
      </c>
      <c r="B16" s="208">
        <v>1110</v>
      </c>
      <c r="C16" s="196"/>
      <c r="D16" s="226">
        <v>13.2</v>
      </c>
      <c r="E16" s="227"/>
      <c r="F16" s="196"/>
      <c r="G16" s="263">
        <f>D16*F16</f>
        <v>0</v>
      </c>
    </row>
    <row r="17" spans="1:7" ht="12.75" customHeight="1">
      <c r="A17" s="83" t="s">
        <v>14</v>
      </c>
      <c r="B17" s="209"/>
      <c r="C17" s="197"/>
      <c r="D17" s="255"/>
      <c r="E17" s="256"/>
      <c r="F17" s="197"/>
      <c r="G17" s="263"/>
    </row>
    <row r="18" spans="1:7">
      <c r="A18" s="43" t="s">
        <v>273</v>
      </c>
      <c r="B18" s="36">
        <v>1140</v>
      </c>
      <c r="C18" s="36"/>
      <c r="D18" s="223">
        <v>10.8</v>
      </c>
      <c r="E18" s="224"/>
      <c r="F18" s="37"/>
      <c r="G18" s="125">
        <f>D18*F18</f>
        <v>0</v>
      </c>
    </row>
    <row r="19" spans="1:7">
      <c r="A19" s="42" t="s">
        <v>15</v>
      </c>
      <c r="B19" s="208">
        <v>1143</v>
      </c>
      <c r="C19" s="196"/>
      <c r="D19" s="226">
        <v>10.8</v>
      </c>
      <c r="E19" s="227"/>
      <c r="F19" s="196"/>
      <c r="G19" s="263">
        <f>D19*F19</f>
        <v>0</v>
      </c>
    </row>
    <row r="20" spans="1:7" ht="11" customHeight="1">
      <c r="A20" s="81" t="s">
        <v>274</v>
      </c>
      <c r="B20" s="209"/>
      <c r="C20" s="197"/>
      <c r="D20" s="255"/>
      <c r="E20" s="256"/>
      <c r="F20" s="197"/>
      <c r="G20" s="263"/>
    </row>
    <row r="21" spans="1:7">
      <c r="A21" s="43" t="s">
        <v>250</v>
      </c>
      <c r="B21" s="36">
        <v>1144</v>
      </c>
      <c r="C21" s="36" t="s">
        <v>29</v>
      </c>
      <c r="D21" s="223">
        <v>11.2</v>
      </c>
      <c r="E21" s="224"/>
      <c r="F21" s="37"/>
      <c r="G21" s="125">
        <f>D21*F21</f>
        <v>0</v>
      </c>
    </row>
    <row r="22" spans="1:7">
      <c r="A22" s="41" t="s">
        <v>251</v>
      </c>
      <c r="B22" s="34" t="s">
        <v>18</v>
      </c>
      <c r="C22" s="34" t="s">
        <v>29</v>
      </c>
      <c r="D22" s="194">
        <v>15</v>
      </c>
      <c r="E22" s="195"/>
      <c r="F22" s="35"/>
      <c r="G22" s="124">
        <f>D22*F22</f>
        <v>0</v>
      </c>
    </row>
    <row r="23" spans="1:7">
      <c r="A23" s="10" t="s">
        <v>17</v>
      </c>
      <c r="B23" s="261">
        <v>1112</v>
      </c>
      <c r="C23" s="253"/>
      <c r="D23" s="257">
        <v>10.8</v>
      </c>
      <c r="E23" s="258"/>
      <c r="F23" s="253"/>
      <c r="G23" s="251">
        <f>D23*F23</f>
        <v>0</v>
      </c>
    </row>
    <row r="24" spans="1:7" ht="24" customHeight="1">
      <c r="A24" s="82" t="s">
        <v>275</v>
      </c>
      <c r="B24" s="262"/>
      <c r="C24" s="254"/>
      <c r="D24" s="259"/>
      <c r="E24" s="260"/>
      <c r="F24" s="254"/>
      <c r="G24" s="251"/>
    </row>
    <row r="25" spans="1:7">
      <c r="A25" s="41" t="s">
        <v>252</v>
      </c>
      <c r="B25" s="38">
        <v>1113</v>
      </c>
      <c r="C25" s="39" t="s">
        <v>29</v>
      </c>
      <c r="D25" s="194">
        <v>11.2</v>
      </c>
      <c r="E25" s="195"/>
      <c r="F25" s="39"/>
      <c r="G25" s="124">
        <f>D25*F25</f>
        <v>0</v>
      </c>
    </row>
    <row r="26" spans="1:7">
      <c r="A26" s="10" t="s">
        <v>230</v>
      </c>
      <c r="B26" s="49">
        <v>1114</v>
      </c>
      <c r="C26" s="117" t="s">
        <v>29</v>
      </c>
      <c r="D26" s="223">
        <v>21</v>
      </c>
      <c r="E26" s="224"/>
      <c r="F26" s="117"/>
      <c r="G26" s="125">
        <f>D26*F26</f>
        <v>0</v>
      </c>
    </row>
    <row r="27" spans="1:7">
      <c r="A27" s="42" t="s">
        <v>19</v>
      </c>
      <c r="B27" s="208">
        <v>1200</v>
      </c>
      <c r="C27" s="196"/>
      <c r="D27" s="226">
        <v>2.15</v>
      </c>
      <c r="E27" s="227"/>
      <c r="F27" s="196"/>
      <c r="G27" s="210">
        <f>D27*F27</f>
        <v>0</v>
      </c>
    </row>
    <row r="28" spans="1:7" ht="24" customHeight="1">
      <c r="A28" s="81" t="s">
        <v>276</v>
      </c>
      <c r="B28" s="209"/>
      <c r="C28" s="197"/>
      <c r="D28" s="255"/>
      <c r="E28" s="256"/>
      <c r="F28" s="197"/>
      <c r="G28" s="211"/>
    </row>
    <row r="29" spans="1:7">
      <c r="A29" s="10" t="s">
        <v>20</v>
      </c>
      <c r="B29" s="261">
        <v>1121</v>
      </c>
      <c r="C29" s="253"/>
      <c r="D29" s="257">
        <v>13.2</v>
      </c>
      <c r="E29" s="258"/>
      <c r="F29" s="253"/>
      <c r="G29" s="251">
        <f>D29*F29</f>
        <v>0</v>
      </c>
    </row>
    <row r="30" spans="1:7" ht="12.75" customHeight="1">
      <c r="A30" s="118" t="s">
        <v>28</v>
      </c>
      <c r="B30" s="262"/>
      <c r="C30" s="254"/>
      <c r="D30" s="259"/>
      <c r="E30" s="260"/>
      <c r="F30" s="254"/>
      <c r="G30" s="251"/>
    </row>
    <row r="31" spans="1:7">
      <c r="A31" s="42" t="s">
        <v>253</v>
      </c>
      <c r="B31" s="208">
        <v>1400</v>
      </c>
      <c r="C31" s="196"/>
      <c r="D31" s="226">
        <v>10.25</v>
      </c>
      <c r="E31" s="227"/>
      <c r="F31" s="196"/>
      <c r="G31" s="263">
        <f>D31*F31</f>
        <v>0</v>
      </c>
    </row>
    <row r="32" spans="1:7" ht="24" customHeight="1">
      <c r="A32" s="153" t="s">
        <v>337</v>
      </c>
      <c r="B32" s="209"/>
      <c r="C32" s="197"/>
      <c r="D32" s="255"/>
      <c r="E32" s="256"/>
      <c r="F32" s="197"/>
      <c r="G32" s="263"/>
    </row>
    <row r="33" spans="1:7">
      <c r="A33" s="10" t="s">
        <v>254</v>
      </c>
      <c r="B33" s="261">
        <v>1130</v>
      </c>
      <c r="C33" s="253"/>
      <c r="D33" s="257">
        <v>9.75</v>
      </c>
      <c r="E33" s="258"/>
      <c r="F33" s="253"/>
      <c r="G33" s="251">
        <f>D33*F33</f>
        <v>0</v>
      </c>
    </row>
    <row r="34" spans="1:7" ht="12.75" customHeight="1">
      <c r="A34" s="118" t="s">
        <v>277</v>
      </c>
      <c r="B34" s="262"/>
      <c r="C34" s="254"/>
      <c r="D34" s="259"/>
      <c r="E34" s="260"/>
      <c r="F34" s="254"/>
      <c r="G34" s="251"/>
    </row>
    <row r="35" spans="1:7">
      <c r="A35" s="41" t="s">
        <v>21</v>
      </c>
      <c r="B35" s="38">
        <v>1150</v>
      </c>
      <c r="C35" s="38" t="s">
        <v>29</v>
      </c>
      <c r="D35" s="194">
        <v>10.5</v>
      </c>
      <c r="E35" s="195"/>
      <c r="F35" s="39"/>
      <c r="G35" s="124">
        <f>D35*F35</f>
        <v>0</v>
      </c>
    </row>
    <row r="36" spans="1:7">
      <c r="A36" s="10" t="s">
        <v>22</v>
      </c>
      <c r="B36" s="261">
        <v>1151</v>
      </c>
      <c r="C36" s="253"/>
      <c r="D36" s="257">
        <v>10.5</v>
      </c>
      <c r="E36" s="258"/>
      <c r="F36" s="253"/>
      <c r="G36" s="251">
        <f>D36*F36</f>
        <v>0</v>
      </c>
    </row>
    <row r="37" spans="1:7" ht="12.75" customHeight="1">
      <c r="A37" s="118" t="s">
        <v>278</v>
      </c>
      <c r="B37" s="262"/>
      <c r="C37" s="254"/>
      <c r="D37" s="259"/>
      <c r="E37" s="260"/>
      <c r="F37" s="254"/>
      <c r="G37" s="251"/>
    </row>
    <row r="38" spans="1:7">
      <c r="A38" s="41" t="s">
        <v>23</v>
      </c>
      <c r="B38" s="38">
        <v>1201</v>
      </c>
      <c r="C38" s="38" t="s">
        <v>29</v>
      </c>
      <c r="D38" s="194">
        <v>10.5</v>
      </c>
      <c r="E38" s="195"/>
      <c r="F38" s="39"/>
      <c r="G38" s="124">
        <f>D38*F38</f>
        <v>0</v>
      </c>
    </row>
    <row r="39" spans="1:7">
      <c r="A39" s="10" t="s">
        <v>24</v>
      </c>
      <c r="B39" s="261">
        <v>1202</v>
      </c>
      <c r="C39" s="253"/>
      <c r="D39" s="257">
        <v>10.5</v>
      </c>
      <c r="E39" s="258"/>
      <c r="F39" s="253"/>
      <c r="G39" s="251">
        <f>D39*F39</f>
        <v>0</v>
      </c>
    </row>
    <row r="40" spans="1:7" ht="12.75" customHeight="1">
      <c r="A40" s="118" t="s">
        <v>340</v>
      </c>
      <c r="B40" s="262"/>
      <c r="C40" s="254"/>
      <c r="D40" s="259"/>
      <c r="E40" s="260"/>
      <c r="F40" s="254"/>
      <c r="G40" s="251"/>
    </row>
    <row r="41" spans="1:7">
      <c r="A41" s="42" t="s">
        <v>25</v>
      </c>
      <c r="B41" s="208">
        <v>9425</v>
      </c>
      <c r="C41" s="196"/>
      <c r="D41" s="226">
        <v>18</v>
      </c>
      <c r="E41" s="227"/>
      <c r="F41" s="196"/>
      <c r="G41" s="210">
        <f>D41*F41</f>
        <v>0</v>
      </c>
    </row>
    <row r="42" spans="1:7" ht="12" customHeight="1">
      <c r="A42" s="83" t="s">
        <v>279</v>
      </c>
      <c r="B42" s="209"/>
      <c r="C42" s="197"/>
      <c r="D42" s="255"/>
      <c r="E42" s="256"/>
      <c r="F42" s="197"/>
      <c r="G42" s="211"/>
    </row>
    <row r="43" spans="1:7">
      <c r="A43" s="43" t="s">
        <v>26</v>
      </c>
      <c r="B43" s="40">
        <v>9421</v>
      </c>
      <c r="C43" s="40" t="s">
        <v>29</v>
      </c>
      <c r="D43" s="223">
        <v>67.25</v>
      </c>
      <c r="E43" s="224"/>
      <c r="F43" s="119"/>
      <c r="G43" s="125">
        <f>D43*F43</f>
        <v>0</v>
      </c>
    </row>
    <row r="44" spans="1:7">
      <c r="A44" s="41" t="s">
        <v>27</v>
      </c>
      <c r="B44" s="38">
        <v>1501</v>
      </c>
      <c r="C44" s="38" t="s">
        <v>29</v>
      </c>
      <c r="D44" s="194">
        <v>13.9</v>
      </c>
      <c r="E44" s="195"/>
      <c r="F44" s="39"/>
      <c r="G44" s="124">
        <f>D44*F44</f>
        <v>0</v>
      </c>
    </row>
    <row r="45" spans="1:7">
      <c r="A45" s="93" t="s">
        <v>139</v>
      </c>
      <c r="B45" s="94"/>
      <c r="C45" s="95"/>
      <c r="D45" s="94"/>
      <c r="E45" s="94"/>
      <c r="F45" s="206">
        <f>SUM(G5:G44)</f>
        <v>0</v>
      </c>
      <c r="G45" s="207"/>
    </row>
    <row r="46" spans="1:7">
      <c r="A46" s="98"/>
      <c r="B46" s="99"/>
      <c r="C46" s="100"/>
      <c r="D46" s="99"/>
      <c r="E46" s="99"/>
      <c r="F46" s="100"/>
      <c r="G46" s="101"/>
    </row>
    <row r="47" spans="1:7" ht="19" customHeight="1">
      <c r="A47" s="202" t="s">
        <v>38</v>
      </c>
      <c r="B47" s="203"/>
      <c r="C47" s="203"/>
      <c r="D47" s="203"/>
      <c r="E47" s="203"/>
      <c r="F47" s="203"/>
      <c r="G47" s="204"/>
    </row>
    <row r="48" spans="1:7">
      <c r="A48" s="29" t="s">
        <v>259</v>
      </c>
      <c r="B48" s="272">
        <v>1164</v>
      </c>
      <c r="C48" s="272"/>
      <c r="D48" s="273">
        <v>2.2000000000000002</v>
      </c>
      <c r="E48" s="274"/>
      <c r="F48" s="272"/>
      <c r="G48" s="210">
        <f>D48*F48</f>
        <v>0</v>
      </c>
    </row>
    <row r="49" spans="1:7" ht="12" customHeight="1">
      <c r="A49" s="84" t="s">
        <v>280</v>
      </c>
      <c r="B49" s="209"/>
      <c r="C49" s="209"/>
      <c r="D49" s="275"/>
      <c r="E49" s="276"/>
      <c r="F49" s="209"/>
      <c r="G49" s="211"/>
    </row>
    <row r="50" spans="1:7">
      <c r="A50" s="28" t="s">
        <v>32</v>
      </c>
      <c r="B50" s="261">
        <v>1500</v>
      </c>
      <c r="C50" s="261"/>
      <c r="D50" s="248">
        <v>0.8</v>
      </c>
      <c r="E50" s="248">
        <v>0.71</v>
      </c>
      <c r="F50" s="261"/>
      <c r="G50" s="251">
        <f>IF(F50 &gt; 99,E50 * F50, D50* F50)</f>
        <v>0</v>
      </c>
    </row>
    <row r="51" spans="1:7" ht="24" customHeight="1">
      <c r="A51" s="85" t="s">
        <v>281</v>
      </c>
      <c r="B51" s="262"/>
      <c r="C51" s="262"/>
      <c r="D51" s="248"/>
      <c r="E51" s="248"/>
      <c r="F51" s="262"/>
      <c r="G51" s="251"/>
    </row>
    <row r="52" spans="1:7" ht="16" customHeight="1">
      <c r="A52" s="30" t="s">
        <v>321</v>
      </c>
      <c r="B52" s="38" t="s">
        <v>198</v>
      </c>
      <c r="C52" s="38" t="s">
        <v>29</v>
      </c>
      <c r="D52" s="132">
        <v>0.8</v>
      </c>
      <c r="E52" s="132">
        <v>0.71</v>
      </c>
      <c r="F52" s="38"/>
      <c r="G52" s="124">
        <f>IF(F52 &gt; 99,E52 * F52, D52* F52)</f>
        <v>0</v>
      </c>
    </row>
    <row r="53" spans="1:7" ht="16" customHeight="1">
      <c r="A53" s="28" t="s">
        <v>201</v>
      </c>
      <c r="B53" s="49" t="s">
        <v>200</v>
      </c>
      <c r="C53" s="49" t="s">
        <v>29</v>
      </c>
      <c r="D53" s="131">
        <v>0.8</v>
      </c>
      <c r="E53" s="131">
        <v>0.71</v>
      </c>
      <c r="F53" s="49"/>
      <c r="G53" s="125">
        <f>IF(F53 &gt; 99,E53 * F53, D53* F53)</f>
        <v>0</v>
      </c>
    </row>
    <row r="54" spans="1:7">
      <c r="A54" s="30" t="s">
        <v>33</v>
      </c>
      <c r="B54" s="208">
        <v>1603</v>
      </c>
      <c r="C54" s="208"/>
      <c r="D54" s="247">
        <v>2.8</v>
      </c>
      <c r="E54" s="247">
        <v>2.5499999999999998</v>
      </c>
      <c r="F54" s="208"/>
      <c r="G54" s="210">
        <f>IF(F54 &gt; 99,E54 * F54, D54* F54)</f>
        <v>0</v>
      </c>
    </row>
    <row r="55" spans="1:7" ht="12" customHeight="1">
      <c r="A55" s="86" t="s">
        <v>282</v>
      </c>
      <c r="B55" s="209"/>
      <c r="C55" s="209"/>
      <c r="D55" s="247"/>
      <c r="E55" s="247"/>
      <c r="F55" s="209"/>
      <c r="G55" s="211"/>
    </row>
    <row r="56" spans="1:7">
      <c r="A56" s="28" t="s">
        <v>283</v>
      </c>
      <c r="B56" s="49">
        <v>1603</v>
      </c>
      <c r="C56" s="49"/>
      <c r="D56" s="131">
        <v>1.1000000000000001</v>
      </c>
      <c r="E56" s="131">
        <v>1</v>
      </c>
      <c r="F56" s="96"/>
      <c r="G56" s="125">
        <f>IF(F56 &gt; 99,E56 * F56, D56* F56)</f>
        <v>0</v>
      </c>
    </row>
    <row r="57" spans="1:7">
      <c r="A57" s="30" t="s">
        <v>34</v>
      </c>
      <c r="B57" s="208">
        <v>1600</v>
      </c>
      <c r="C57" s="208"/>
      <c r="D57" s="247">
        <v>1</v>
      </c>
      <c r="E57" s="247">
        <v>0.88</v>
      </c>
      <c r="F57" s="208"/>
      <c r="G57" s="210">
        <f>IF(F57 &gt; 99,E57 * F57, D57* F57)</f>
        <v>0</v>
      </c>
    </row>
    <row r="58" spans="1:7" ht="12" customHeight="1">
      <c r="A58" s="86" t="s">
        <v>284</v>
      </c>
      <c r="B58" s="209"/>
      <c r="C58" s="209"/>
      <c r="D58" s="247"/>
      <c r="E58" s="247"/>
      <c r="F58" s="209"/>
      <c r="G58" s="211"/>
    </row>
    <row r="59" spans="1:7">
      <c r="A59" s="28" t="s">
        <v>35</v>
      </c>
      <c r="B59" s="261">
        <v>1601</v>
      </c>
      <c r="C59" s="261"/>
      <c r="D59" s="248">
        <v>1</v>
      </c>
      <c r="E59" s="248">
        <v>0.88</v>
      </c>
      <c r="F59" s="261"/>
      <c r="G59" s="251">
        <f>IF(F59 &gt; 99,E59 * F59, D59* F59)</f>
        <v>0</v>
      </c>
    </row>
    <row r="60" spans="1:7" ht="12" customHeight="1">
      <c r="A60" s="152" t="s">
        <v>336</v>
      </c>
      <c r="B60" s="262"/>
      <c r="C60" s="262"/>
      <c r="D60" s="248"/>
      <c r="E60" s="248"/>
      <c r="F60" s="262"/>
      <c r="G60" s="251"/>
    </row>
    <row r="61" spans="1:7">
      <c r="A61" s="30" t="s">
        <v>199</v>
      </c>
      <c r="B61" s="50" t="s">
        <v>228</v>
      </c>
      <c r="C61" s="50" t="s">
        <v>29</v>
      </c>
      <c r="D61" s="132">
        <v>1</v>
      </c>
      <c r="E61" s="132">
        <v>0.88</v>
      </c>
      <c r="F61" s="50"/>
      <c r="G61" s="124">
        <f>IF(F61 &gt; 99,E61 * F61, D61* F61)</f>
        <v>0</v>
      </c>
    </row>
    <row r="62" spans="1:7">
      <c r="A62" s="28" t="s">
        <v>36</v>
      </c>
      <c r="B62" s="261">
        <v>3110</v>
      </c>
      <c r="C62" s="261"/>
      <c r="D62" s="248">
        <v>0.8</v>
      </c>
      <c r="E62" s="248">
        <v>0.71</v>
      </c>
      <c r="F62" s="261"/>
      <c r="G62" s="251">
        <f>IF(F62 &gt; 99,E62 * F62, D62* F62)</f>
        <v>0</v>
      </c>
    </row>
    <row r="63" spans="1:7" ht="24" customHeight="1">
      <c r="A63" s="113" t="s">
        <v>285</v>
      </c>
      <c r="B63" s="262"/>
      <c r="C63" s="262"/>
      <c r="D63" s="248"/>
      <c r="E63" s="248"/>
      <c r="F63" s="262"/>
      <c r="G63" s="251"/>
    </row>
    <row r="64" spans="1:7">
      <c r="A64" s="30" t="s">
        <v>37</v>
      </c>
      <c r="B64" s="208">
        <v>1604</v>
      </c>
      <c r="C64" s="208"/>
      <c r="D64" s="247">
        <v>0.41</v>
      </c>
      <c r="E64" s="247">
        <v>0.38</v>
      </c>
      <c r="F64" s="208"/>
      <c r="G64" s="210">
        <f>IF(F64 &gt; 99,E64 * F64, D64* F64)</f>
        <v>0</v>
      </c>
    </row>
    <row r="65" spans="1:7" ht="12" customHeight="1">
      <c r="A65" s="86" t="s">
        <v>286</v>
      </c>
      <c r="B65" s="209"/>
      <c r="C65" s="209"/>
      <c r="D65" s="247"/>
      <c r="E65" s="247"/>
      <c r="F65" s="209"/>
      <c r="G65" s="211"/>
    </row>
    <row r="66" spans="1:7" ht="19" customHeight="1">
      <c r="A66" s="198" t="s">
        <v>255</v>
      </c>
      <c r="B66" s="199"/>
      <c r="C66" s="199"/>
      <c r="D66" s="199"/>
      <c r="E66" s="199"/>
      <c r="F66" s="199"/>
      <c r="G66" s="200"/>
    </row>
    <row r="67" spans="1:7">
      <c r="A67" s="30" t="s">
        <v>39</v>
      </c>
      <c r="B67" s="249">
        <v>3102</v>
      </c>
      <c r="C67" s="249"/>
      <c r="D67" s="247">
        <v>0.32</v>
      </c>
      <c r="E67" s="247">
        <v>0.3</v>
      </c>
      <c r="F67" s="249"/>
      <c r="G67" s="210">
        <f>IF(SUM(F67:F79) &gt; 99,E67 * F67, D67* F67)</f>
        <v>0</v>
      </c>
    </row>
    <row r="68" spans="1:7" ht="22" customHeight="1">
      <c r="A68" s="88" t="s">
        <v>341</v>
      </c>
      <c r="B68" s="249"/>
      <c r="C68" s="249"/>
      <c r="D68" s="247"/>
      <c r="E68" s="247"/>
      <c r="F68" s="249"/>
      <c r="G68" s="211"/>
    </row>
    <row r="69" spans="1:7">
      <c r="A69" s="144" t="s">
        <v>40</v>
      </c>
      <c r="B69" s="250">
        <v>3117</v>
      </c>
      <c r="C69" s="250"/>
      <c r="D69" s="248">
        <v>0.32</v>
      </c>
      <c r="E69" s="248">
        <v>0.3</v>
      </c>
      <c r="F69" s="250"/>
      <c r="G69" s="219">
        <f>IF(SUM(F67:F79) &gt; 99,E69 * F69, D69* F69)</f>
        <v>0</v>
      </c>
    </row>
    <row r="70" spans="1:7" ht="12" customHeight="1">
      <c r="A70" s="150" t="s">
        <v>342</v>
      </c>
      <c r="B70" s="250"/>
      <c r="C70" s="250"/>
      <c r="D70" s="248"/>
      <c r="E70" s="248"/>
      <c r="F70" s="250"/>
      <c r="G70" s="220"/>
    </row>
    <row r="71" spans="1:7">
      <c r="A71" s="52" t="s">
        <v>343</v>
      </c>
      <c r="B71" s="38">
        <v>3121</v>
      </c>
      <c r="C71" s="38" t="s">
        <v>29</v>
      </c>
      <c r="D71" s="132">
        <v>0.32</v>
      </c>
      <c r="E71" s="132">
        <v>0.3</v>
      </c>
      <c r="F71" s="38"/>
      <c r="G71" s="124">
        <f>IF(SUM(F67:F79) &gt; 99,E71 * F71, D71* F71)</f>
        <v>0</v>
      </c>
    </row>
    <row r="72" spans="1:7">
      <c r="A72" s="144" t="s">
        <v>41</v>
      </c>
      <c r="B72" s="250">
        <v>3121</v>
      </c>
      <c r="C72" s="250"/>
      <c r="D72" s="248">
        <v>0.32</v>
      </c>
      <c r="E72" s="248">
        <v>0.3</v>
      </c>
      <c r="F72" s="250"/>
      <c r="G72" s="219">
        <f>IF(SUM(F67:F79) &gt; 99,E72 * F72, D72* F72)</f>
        <v>0</v>
      </c>
    </row>
    <row r="73" spans="1:7" ht="12" customHeight="1">
      <c r="A73" s="152" t="s">
        <v>344</v>
      </c>
      <c r="B73" s="250"/>
      <c r="C73" s="250"/>
      <c r="D73" s="248"/>
      <c r="E73" s="248"/>
      <c r="F73" s="250"/>
      <c r="G73" s="220"/>
    </row>
    <row r="74" spans="1:7">
      <c r="A74" s="147" t="s">
        <v>42</v>
      </c>
      <c r="B74" s="249">
        <v>3124</v>
      </c>
      <c r="C74" s="249"/>
      <c r="D74" s="247">
        <v>0.49</v>
      </c>
      <c r="E74" s="247">
        <v>0.47</v>
      </c>
      <c r="F74" s="249"/>
      <c r="G74" s="210">
        <f>IF(SUM(F67:F79) &gt; 99,E74 * F74, D74* F74)</f>
        <v>0</v>
      </c>
    </row>
    <row r="75" spans="1:7" ht="22" customHeight="1">
      <c r="A75" s="148" t="s">
        <v>334</v>
      </c>
      <c r="B75" s="249"/>
      <c r="C75" s="249"/>
      <c r="D75" s="247"/>
      <c r="E75" s="247"/>
      <c r="F75" s="249"/>
      <c r="G75" s="211"/>
    </row>
    <row r="76" spans="1:7">
      <c r="A76" s="144" t="s">
        <v>43</v>
      </c>
      <c r="B76" s="250">
        <v>3128</v>
      </c>
      <c r="C76" s="250"/>
      <c r="D76" s="248">
        <v>0.38</v>
      </c>
      <c r="E76" s="248">
        <v>0.36</v>
      </c>
      <c r="F76" s="250"/>
      <c r="G76" s="219">
        <f>IF(SUM(F67:F79)&gt; 99,E76 * F76, D76* F76)</f>
        <v>0</v>
      </c>
    </row>
    <row r="77" spans="1:7" ht="22" customHeight="1">
      <c r="A77" s="150" t="s">
        <v>335</v>
      </c>
      <c r="B77" s="250"/>
      <c r="C77" s="250"/>
      <c r="D77" s="248"/>
      <c r="E77" s="248"/>
      <c r="F77" s="250"/>
      <c r="G77" s="220"/>
    </row>
    <row r="78" spans="1:7">
      <c r="A78" s="147" t="s">
        <v>44</v>
      </c>
      <c r="B78" s="249">
        <v>3130</v>
      </c>
      <c r="C78" s="249"/>
      <c r="D78" s="247">
        <v>0.32</v>
      </c>
      <c r="E78" s="247">
        <v>0.3</v>
      </c>
      <c r="F78" s="249"/>
      <c r="G78" s="210">
        <f>IF(SUM(F67:F79)&gt; 99,E78 * F78, D78* F78)</f>
        <v>0</v>
      </c>
    </row>
    <row r="79" spans="1:7" ht="12" customHeight="1">
      <c r="A79" s="151" t="s">
        <v>345</v>
      </c>
      <c r="B79" s="249"/>
      <c r="C79" s="249"/>
      <c r="D79" s="247"/>
      <c r="E79" s="247"/>
      <c r="F79" s="249"/>
      <c r="G79" s="211"/>
    </row>
    <row r="80" spans="1:7" ht="19" customHeight="1">
      <c r="A80" s="198" t="s">
        <v>256</v>
      </c>
      <c r="B80" s="199"/>
      <c r="C80" s="199"/>
      <c r="D80" s="199"/>
      <c r="E80" s="199"/>
      <c r="F80" s="199"/>
      <c r="G80" s="200"/>
    </row>
    <row r="81" spans="1:7">
      <c r="A81" s="45" t="s">
        <v>45</v>
      </c>
      <c r="B81" s="208">
        <v>3101</v>
      </c>
      <c r="C81" s="208"/>
      <c r="D81" s="247">
        <v>0.26</v>
      </c>
      <c r="E81" s="247">
        <v>0.23</v>
      </c>
      <c r="F81" s="277"/>
      <c r="G81" s="210">
        <f>IF(SUM(F81:F86,F90:F122) &gt; 99,E81 * F81, D81* F81)</f>
        <v>0</v>
      </c>
    </row>
    <row r="82" spans="1:7" ht="44" customHeight="1">
      <c r="A82" s="88" t="s">
        <v>287</v>
      </c>
      <c r="B82" s="209"/>
      <c r="C82" s="209"/>
      <c r="D82" s="247"/>
      <c r="E82" s="247"/>
      <c r="F82" s="278"/>
      <c r="G82" s="211"/>
    </row>
    <row r="83" spans="1:7">
      <c r="A83" s="46" t="s">
        <v>46</v>
      </c>
      <c r="B83" s="261">
        <v>3105</v>
      </c>
      <c r="C83" s="261"/>
      <c r="D83" s="248">
        <v>0.26</v>
      </c>
      <c r="E83" s="248">
        <v>0.23</v>
      </c>
      <c r="F83" s="261"/>
      <c r="G83" s="219">
        <f>IF(SUM(F81:F86,F90:F122)&gt; 99,E83 * F83, D83* F83)</f>
        <v>0</v>
      </c>
    </row>
    <row r="84" spans="1:7" s="89" customFormat="1" ht="34" customHeight="1">
      <c r="A84" s="90" t="s">
        <v>288</v>
      </c>
      <c r="B84" s="262"/>
      <c r="C84" s="262"/>
      <c r="D84" s="248"/>
      <c r="E84" s="248"/>
      <c r="F84" s="262"/>
      <c r="G84" s="220"/>
    </row>
    <row r="85" spans="1:7">
      <c r="A85" s="30" t="s">
        <v>47</v>
      </c>
      <c r="B85" s="249">
        <v>3106</v>
      </c>
      <c r="C85" s="249"/>
      <c r="D85" s="247">
        <v>0.26</v>
      </c>
      <c r="E85" s="247">
        <v>0.23</v>
      </c>
      <c r="F85" s="208"/>
      <c r="G85" s="210">
        <f>IF(SUM(F81:F86,F90:F122)&gt; 99,E85 * F85, D85* F85)</f>
        <v>0</v>
      </c>
    </row>
    <row r="86" spans="1:7" ht="33" customHeight="1">
      <c r="A86" s="88" t="s">
        <v>289</v>
      </c>
      <c r="B86" s="249"/>
      <c r="C86" s="249"/>
      <c r="D86" s="247"/>
      <c r="E86" s="247"/>
      <c r="F86" s="209"/>
      <c r="G86" s="211"/>
    </row>
    <row r="87" spans="1:7">
      <c r="A87" s="93" t="s">
        <v>138</v>
      </c>
      <c r="B87" s="94"/>
      <c r="C87" s="95"/>
      <c r="D87" s="94"/>
      <c r="E87" s="94"/>
      <c r="F87" s="234">
        <f>SUM(G48:G86)</f>
        <v>0</v>
      </c>
      <c r="G87" s="235"/>
    </row>
    <row r="88" spans="1:7">
      <c r="A88" s="98"/>
      <c r="B88" s="99"/>
      <c r="C88" s="100"/>
      <c r="D88" s="99"/>
      <c r="E88" s="99"/>
      <c r="F88" s="160"/>
      <c r="G88" s="160"/>
    </row>
    <row r="89" spans="1:7">
      <c r="A89" s="161"/>
      <c r="B89" s="20"/>
      <c r="C89" s="20"/>
      <c r="D89" s="162"/>
      <c r="E89" s="162"/>
      <c r="F89" s="20"/>
      <c r="G89" s="143"/>
    </row>
    <row r="90" spans="1:7">
      <c r="A90" s="28" t="s">
        <v>48</v>
      </c>
      <c r="B90" s="250">
        <v>3107</v>
      </c>
      <c r="C90" s="250"/>
      <c r="D90" s="248">
        <v>0.26</v>
      </c>
      <c r="E90" s="248">
        <v>0.23</v>
      </c>
      <c r="F90" s="250"/>
      <c r="G90" s="219">
        <f>IF(SUM(F81:F91,F92:F122)&gt; 99,E90 * F90, D90* F90)</f>
        <v>0</v>
      </c>
    </row>
    <row r="91" spans="1:7" ht="44" customHeight="1">
      <c r="A91" s="150" t="s">
        <v>333</v>
      </c>
      <c r="B91" s="250"/>
      <c r="C91" s="250"/>
      <c r="D91" s="248"/>
      <c r="E91" s="248"/>
      <c r="F91" s="250"/>
      <c r="G91" s="220"/>
    </row>
    <row r="92" spans="1:7">
      <c r="A92" s="30" t="s">
        <v>49</v>
      </c>
      <c r="B92" s="208">
        <v>3108</v>
      </c>
      <c r="C92" s="208"/>
      <c r="D92" s="247">
        <v>0.26</v>
      </c>
      <c r="E92" s="247">
        <v>0.23</v>
      </c>
      <c r="F92" s="208"/>
      <c r="G92" s="210">
        <f>IF(SUM(F81:F91,F92:F122) &gt; 99,E92 * F92, D92* F92)</f>
        <v>0</v>
      </c>
    </row>
    <row r="93" spans="1:7" ht="34" customHeight="1">
      <c r="A93" s="88" t="s">
        <v>290</v>
      </c>
      <c r="B93" s="209"/>
      <c r="C93" s="209"/>
      <c r="D93" s="247"/>
      <c r="E93" s="247"/>
      <c r="F93" s="209"/>
      <c r="G93" s="211"/>
    </row>
    <row r="94" spans="1:7">
      <c r="A94" s="28" t="s">
        <v>50</v>
      </c>
      <c r="B94" s="261">
        <v>3109</v>
      </c>
      <c r="C94" s="261"/>
      <c r="D94" s="248">
        <v>0.26</v>
      </c>
      <c r="E94" s="248">
        <v>0.23</v>
      </c>
      <c r="F94" s="261"/>
      <c r="G94" s="219">
        <f>IF(SUM(F81:F91,F92:F122) &gt; 99,E94 * F94, D94* F94)</f>
        <v>0</v>
      </c>
    </row>
    <row r="95" spans="1:7" ht="24" customHeight="1">
      <c r="A95" s="149" t="s">
        <v>346</v>
      </c>
      <c r="B95" s="262"/>
      <c r="C95" s="262"/>
      <c r="D95" s="248"/>
      <c r="E95" s="248"/>
      <c r="F95" s="262"/>
      <c r="G95" s="220"/>
    </row>
    <row r="96" spans="1:7">
      <c r="A96" s="147" t="s">
        <v>51</v>
      </c>
      <c r="B96" s="208">
        <v>3111</v>
      </c>
      <c r="C96" s="208"/>
      <c r="D96" s="247">
        <v>0.26</v>
      </c>
      <c r="E96" s="247">
        <v>0.23</v>
      </c>
      <c r="F96" s="208"/>
      <c r="G96" s="210">
        <f>IF(SUM(F81:F91,F92:F122) &gt; 99,E96 * F96, D96* F96)</f>
        <v>0</v>
      </c>
    </row>
    <row r="97" spans="1:7" ht="34" customHeight="1">
      <c r="A97" s="148" t="s">
        <v>327</v>
      </c>
      <c r="B97" s="209"/>
      <c r="C97" s="209"/>
      <c r="D97" s="247"/>
      <c r="E97" s="247"/>
      <c r="F97" s="209"/>
      <c r="G97" s="211"/>
    </row>
    <row r="98" spans="1:7">
      <c r="A98" s="144" t="s">
        <v>52</v>
      </c>
      <c r="B98" s="261">
        <v>3112</v>
      </c>
      <c r="C98" s="261"/>
      <c r="D98" s="248">
        <v>0.26</v>
      </c>
      <c r="E98" s="248">
        <v>0.23</v>
      </c>
      <c r="F98" s="261"/>
      <c r="G98" s="219">
        <f>IF(SUM(F81:F91,F92:F122) &gt; 99,E98 * F98, D98* F98)</f>
        <v>0</v>
      </c>
    </row>
    <row r="99" spans="1:7" ht="24" customHeight="1">
      <c r="A99" s="150" t="s">
        <v>328</v>
      </c>
      <c r="B99" s="262"/>
      <c r="C99" s="262"/>
      <c r="D99" s="248"/>
      <c r="E99" s="248"/>
      <c r="F99" s="262"/>
      <c r="G99" s="220"/>
    </row>
    <row r="100" spans="1:7">
      <c r="A100" s="147" t="s">
        <v>53</v>
      </c>
      <c r="B100" s="208">
        <v>3113</v>
      </c>
      <c r="C100" s="208"/>
      <c r="D100" s="247">
        <v>0.32</v>
      </c>
      <c r="E100" s="247">
        <v>0.3</v>
      </c>
      <c r="F100" s="208"/>
      <c r="G100" s="210">
        <f>IF(SUM(F81:F91,F92:F122) &gt; 99,E100 * F100, D100* F100)</f>
        <v>0</v>
      </c>
    </row>
    <row r="101" spans="1:7" ht="24" customHeight="1">
      <c r="A101" s="148" t="s">
        <v>347</v>
      </c>
      <c r="B101" s="209"/>
      <c r="C101" s="209"/>
      <c r="D101" s="247"/>
      <c r="E101" s="247"/>
      <c r="F101" s="209"/>
      <c r="G101" s="211"/>
    </row>
    <row r="102" spans="1:7">
      <c r="A102" s="144" t="s">
        <v>54</v>
      </c>
      <c r="B102" s="261">
        <v>3114</v>
      </c>
      <c r="C102" s="261"/>
      <c r="D102" s="248">
        <v>0.26</v>
      </c>
      <c r="E102" s="248">
        <v>0.23</v>
      </c>
      <c r="F102" s="261"/>
      <c r="G102" s="219">
        <f>IF(SUM(F81:F91,F92:F122) &gt; 99,E102 * F102, D102* F102)</f>
        <v>0</v>
      </c>
    </row>
    <row r="103" spans="1:7" ht="36" customHeight="1">
      <c r="A103" s="150" t="s">
        <v>329</v>
      </c>
      <c r="B103" s="262"/>
      <c r="C103" s="262"/>
      <c r="D103" s="248"/>
      <c r="E103" s="248"/>
      <c r="F103" s="262"/>
      <c r="G103" s="220"/>
    </row>
    <row r="104" spans="1:7">
      <c r="A104" s="147" t="s">
        <v>55</v>
      </c>
      <c r="B104" s="208">
        <v>3115</v>
      </c>
      <c r="C104" s="208"/>
      <c r="D104" s="247">
        <v>0.26</v>
      </c>
      <c r="E104" s="247">
        <v>0.23</v>
      </c>
      <c r="F104" s="208"/>
      <c r="G104" s="210">
        <f>IF(SUM(F81:F91,F92:F122) &gt; 99,E104 * F104, D104* F104)</f>
        <v>0</v>
      </c>
    </row>
    <row r="105" spans="1:7" ht="24" customHeight="1">
      <c r="A105" s="148" t="s">
        <v>330</v>
      </c>
      <c r="B105" s="209"/>
      <c r="C105" s="209"/>
      <c r="D105" s="247"/>
      <c r="E105" s="247"/>
      <c r="F105" s="209"/>
      <c r="G105" s="211"/>
    </row>
    <row r="106" spans="1:7">
      <c r="A106" s="144" t="s">
        <v>56</v>
      </c>
      <c r="B106" s="261">
        <v>3116</v>
      </c>
      <c r="C106" s="261"/>
      <c r="D106" s="248">
        <v>0.26</v>
      </c>
      <c r="E106" s="248">
        <v>0.23</v>
      </c>
      <c r="F106" s="261"/>
      <c r="G106" s="219">
        <f>IF(SUM(F81:F91,F92:F122) &gt; 99,E106 * F106, D106* F106)</f>
        <v>0</v>
      </c>
    </row>
    <row r="107" spans="1:7" ht="36" customHeight="1">
      <c r="A107" s="150" t="s">
        <v>331</v>
      </c>
      <c r="B107" s="262"/>
      <c r="C107" s="262"/>
      <c r="D107" s="248"/>
      <c r="E107" s="248"/>
      <c r="F107" s="262"/>
      <c r="G107" s="220"/>
    </row>
    <row r="108" spans="1:7">
      <c r="A108" s="147" t="s">
        <v>57</v>
      </c>
      <c r="B108" s="208">
        <v>3119</v>
      </c>
      <c r="C108" s="208"/>
      <c r="D108" s="247">
        <v>0.26</v>
      </c>
      <c r="E108" s="247">
        <v>0.23</v>
      </c>
      <c r="F108" s="208"/>
      <c r="G108" s="210">
        <f>IF(SUM(F81:F91,F92:F122) &gt; 99,E108 * F108, D108* F108)</f>
        <v>0</v>
      </c>
    </row>
    <row r="109" spans="1:7" ht="36" customHeight="1">
      <c r="A109" s="148" t="s">
        <v>348</v>
      </c>
      <c r="B109" s="209"/>
      <c r="C109" s="209"/>
      <c r="D109" s="247"/>
      <c r="E109" s="247"/>
      <c r="F109" s="209"/>
      <c r="G109" s="211"/>
    </row>
    <row r="110" spans="1:7">
      <c r="A110" s="144" t="s">
        <v>58</v>
      </c>
      <c r="B110" s="261">
        <v>3120</v>
      </c>
      <c r="C110" s="261"/>
      <c r="D110" s="248">
        <v>0.26</v>
      </c>
      <c r="E110" s="248">
        <v>0.23</v>
      </c>
      <c r="F110" s="261"/>
      <c r="G110" s="219">
        <f>IF(SUM(F81:F91,F92:F122) &gt; 99,E110 * F110, D110* F110)</f>
        <v>0</v>
      </c>
    </row>
    <row r="111" spans="1:7" ht="24" customHeight="1">
      <c r="A111" s="150" t="s">
        <v>332</v>
      </c>
      <c r="B111" s="262"/>
      <c r="C111" s="262"/>
      <c r="D111" s="248"/>
      <c r="E111" s="248"/>
      <c r="F111" s="262"/>
      <c r="G111" s="220"/>
    </row>
    <row r="112" spans="1:7">
      <c r="A112" s="147" t="s">
        <v>59</v>
      </c>
      <c r="B112" s="208">
        <v>3122</v>
      </c>
      <c r="C112" s="208"/>
      <c r="D112" s="247">
        <v>0.26</v>
      </c>
      <c r="E112" s="247">
        <v>0.23</v>
      </c>
      <c r="F112" s="208"/>
      <c r="G112" s="210">
        <f>IF(SUM(F81:F91,F92:F122) &gt; 99,E112 * F112, D112* F112)</f>
        <v>0</v>
      </c>
    </row>
    <row r="113" spans="1:7" ht="36" customHeight="1">
      <c r="A113" s="148" t="s">
        <v>349</v>
      </c>
      <c r="B113" s="209"/>
      <c r="C113" s="209"/>
      <c r="D113" s="247"/>
      <c r="E113" s="247"/>
      <c r="F113" s="209"/>
      <c r="G113" s="211"/>
    </row>
    <row r="114" spans="1:7">
      <c r="A114" s="144" t="s">
        <v>61</v>
      </c>
      <c r="B114" s="261">
        <v>3123</v>
      </c>
      <c r="C114" s="261"/>
      <c r="D114" s="248">
        <v>0.26</v>
      </c>
      <c r="E114" s="248">
        <v>0.23</v>
      </c>
      <c r="F114" s="261"/>
      <c r="G114" s="219">
        <f>IF(SUM(F81:F91,F92:F122) &gt; 99,E114 * F114, D114* F114)</f>
        <v>0</v>
      </c>
    </row>
    <row r="115" spans="1:7" ht="36" customHeight="1">
      <c r="A115" s="150" t="s">
        <v>350</v>
      </c>
      <c r="B115" s="262"/>
      <c r="C115" s="262"/>
      <c r="D115" s="248"/>
      <c r="E115" s="248"/>
      <c r="F115" s="262"/>
      <c r="G115" s="220"/>
    </row>
    <row r="116" spans="1:7">
      <c r="A116" s="30" t="s">
        <v>60</v>
      </c>
      <c r="B116" s="208">
        <v>3126</v>
      </c>
      <c r="C116" s="208"/>
      <c r="D116" s="247">
        <v>0.26</v>
      </c>
      <c r="E116" s="247">
        <v>0.23</v>
      </c>
      <c r="F116" s="208"/>
      <c r="G116" s="210">
        <f>IF(SUM(F81:F91,F92:F122) &gt; 99,E116 * F116, D116* F116)</f>
        <v>0</v>
      </c>
    </row>
    <row r="117" spans="1:7" ht="12" customHeight="1">
      <c r="A117" s="88" t="s">
        <v>351</v>
      </c>
      <c r="B117" s="209"/>
      <c r="C117" s="209"/>
      <c r="D117" s="247"/>
      <c r="E117" s="247"/>
      <c r="F117" s="209"/>
      <c r="G117" s="211"/>
    </row>
    <row r="118" spans="1:7">
      <c r="A118" s="28" t="s">
        <v>62</v>
      </c>
      <c r="B118" s="261">
        <v>3127</v>
      </c>
      <c r="C118" s="261"/>
      <c r="D118" s="248">
        <v>0.32</v>
      </c>
      <c r="E118" s="248">
        <v>0.3</v>
      </c>
      <c r="F118" s="261"/>
      <c r="G118" s="219">
        <f>IF(SUM(F81:F91,F92:F122) &gt; 99,E118 * F118, D118* F118)</f>
        <v>0</v>
      </c>
    </row>
    <row r="119" spans="1:7" ht="24" customHeight="1">
      <c r="A119" s="85" t="s">
        <v>352</v>
      </c>
      <c r="B119" s="262"/>
      <c r="C119" s="262"/>
      <c r="D119" s="248"/>
      <c r="E119" s="248"/>
      <c r="F119" s="262"/>
      <c r="G119" s="220"/>
    </row>
    <row r="120" spans="1:7">
      <c r="A120" s="30" t="s">
        <v>63</v>
      </c>
      <c r="B120" s="208">
        <v>3129</v>
      </c>
      <c r="C120" s="208"/>
      <c r="D120" s="279">
        <v>0.26</v>
      </c>
      <c r="E120" s="279">
        <v>0.23</v>
      </c>
      <c r="F120" s="208"/>
      <c r="G120" s="210">
        <f>IF(SUM(F81:F91,F92:F122) &gt; 99,E120 * F120, D120* F120)</f>
        <v>0</v>
      </c>
    </row>
    <row r="121" spans="1:7" ht="24" customHeight="1">
      <c r="A121" s="148" t="s">
        <v>353</v>
      </c>
      <c r="B121" s="209"/>
      <c r="C121" s="209"/>
      <c r="D121" s="280"/>
      <c r="E121" s="280"/>
      <c r="F121" s="209"/>
      <c r="G121" s="211"/>
    </row>
    <row r="122" spans="1:7">
      <c r="A122" s="28" t="s">
        <v>316</v>
      </c>
      <c r="B122" s="20" t="s">
        <v>202</v>
      </c>
      <c r="C122" s="31" t="s">
        <v>29</v>
      </c>
      <c r="D122" s="133">
        <v>0.26</v>
      </c>
      <c r="E122" s="133">
        <v>0.23</v>
      </c>
      <c r="F122" s="31"/>
      <c r="G122" s="125">
        <f>IF(SUM(F81:F91,F92:F122) &gt; 99,E122 * F122, D122* F122)</f>
        <v>0</v>
      </c>
    </row>
    <row r="123" spans="1:7">
      <c r="A123" s="93" t="s">
        <v>140</v>
      </c>
      <c r="B123" s="94"/>
      <c r="C123" s="95"/>
      <c r="D123" s="94"/>
      <c r="E123" s="94"/>
      <c r="F123" s="232">
        <f>SUM(G90:G122)</f>
        <v>0</v>
      </c>
      <c r="G123" s="233"/>
    </row>
    <row r="124" spans="1:7" ht="19" customHeight="1">
      <c r="A124" s="201" t="s">
        <v>179</v>
      </c>
      <c r="B124" s="201"/>
      <c r="C124" s="201"/>
      <c r="D124" s="201"/>
      <c r="E124" s="201"/>
      <c r="F124" s="201"/>
      <c r="G124" s="201"/>
    </row>
    <row r="125" spans="1:7">
      <c r="A125" s="45" t="s">
        <v>181</v>
      </c>
      <c r="B125" s="32" t="s">
        <v>180</v>
      </c>
      <c r="C125" s="32" t="s">
        <v>29</v>
      </c>
      <c r="D125" s="188">
        <v>0.26</v>
      </c>
      <c r="E125" s="189"/>
      <c r="F125" s="47"/>
      <c r="G125" s="124">
        <f>D125*F125</f>
        <v>0</v>
      </c>
    </row>
    <row r="126" spans="1:7">
      <c r="A126" s="28" t="s">
        <v>182</v>
      </c>
      <c r="B126" s="31" t="s">
        <v>190</v>
      </c>
      <c r="C126" s="31" t="s">
        <v>29</v>
      </c>
      <c r="D126" s="186">
        <v>0.32</v>
      </c>
      <c r="E126" s="187"/>
      <c r="F126" s="48"/>
      <c r="G126" s="125">
        <f>D126*F126</f>
        <v>0</v>
      </c>
    </row>
    <row r="127" spans="1:7">
      <c r="A127" s="44" t="s">
        <v>183</v>
      </c>
      <c r="B127" s="38" t="s">
        <v>191</v>
      </c>
      <c r="C127" s="38" t="s">
        <v>29</v>
      </c>
      <c r="D127" s="225">
        <v>0.26</v>
      </c>
      <c r="E127" s="225"/>
      <c r="F127" s="38"/>
      <c r="G127" s="124">
        <f>D127*F127</f>
        <v>0</v>
      </c>
    </row>
    <row r="128" spans="1:7">
      <c r="A128" s="51" t="s">
        <v>184</v>
      </c>
      <c r="B128" s="40" t="s">
        <v>192</v>
      </c>
      <c r="C128" s="40" t="s">
        <v>29</v>
      </c>
      <c r="D128" s="186">
        <v>0.26</v>
      </c>
      <c r="E128" s="187"/>
      <c r="F128" s="40"/>
      <c r="G128" s="125">
        <f t="shared" ref="G128:G134" si="1">D128*F128</f>
        <v>0</v>
      </c>
    </row>
    <row r="129" spans="1:7">
      <c r="A129" s="30" t="s">
        <v>185</v>
      </c>
      <c r="B129" s="32" t="s">
        <v>193</v>
      </c>
      <c r="C129" s="32" t="s">
        <v>29</v>
      </c>
      <c r="D129" s="188">
        <v>0.26</v>
      </c>
      <c r="E129" s="189"/>
      <c r="F129" s="47"/>
      <c r="G129" s="124">
        <f t="shared" si="1"/>
        <v>0</v>
      </c>
    </row>
    <row r="130" spans="1:7">
      <c r="A130" s="28" t="s">
        <v>186</v>
      </c>
      <c r="B130" s="31" t="s">
        <v>194</v>
      </c>
      <c r="C130" s="31" t="s">
        <v>29</v>
      </c>
      <c r="D130" s="186">
        <v>0.26</v>
      </c>
      <c r="E130" s="187"/>
      <c r="F130" s="48"/>
      <c r="G130" s="125">
        <f t="shared" si="1"/>
        <v>0</v>
      </c>
    </row>
    <row r="131" spans="1:7">
      <c r="A131" s="30" t="s">
        <v>187</v>
      </c>
      <c r="B131" s="32" t="s">
        <v>195</v>
      </c>
      <c r="C131" s="32" t="s">
        <v>29</v>
      </c>
      <c r="D131" s="188">
        <v>0.26</v>
      </c>
      <c r="E131" s="189"/>
      <c r="F131" s="47"/>
      <c r="G131" s="124">
        <f t="shared" si="1"/>
        <v>0</v>
      </c>
    </row>
    <row r="132" spans="1:7">
      <c r="A132" s="28" t="s">
        <v>188</v>
      </c>
      <c r="B132" s="31" t="s">
        <v>196</v>
      </c>
      <c r="C132" s="31" t="s">
        <v>29</v>
      </c>
      <c r="D132" s="186">
        <v>0.26</v>
      </c>
      <c r="E132" s="187"/>
      <c r="F132" s="48"/>
      <c r="G132" s="125">
        <f t="shared" si="1"/>
        <v>0</v>
      </c>
    </row>
    <row r="133" spans="1:7">
      <c r="A133" s="30" t="s">
        <v>189</v>
      </c>
      <c r="B133" s="32" t="s">
        <v>197</v>
      </c>
      <c r="C133" s="32" t="s">
        <v>29</v>
      </c>
      <c r="D133" s="188">
        <v>0.26</v>
      </c>
      <c r="E133" s="189"/>
      <c r="F133" s="47"/>
      <c r="G133" s="124">
        <f t="shared" si="1"/>
        <v>0</v>
      </c>
    </row>
    <row r="134" spans="1:7">
      <c r="A134" s="28" t="s">
        <v>203</v>
      </c>
      <c r="B134" s="31" t="s">
        <v>204</v>
      </c>
      <c r="C134" s="31" t="s">
        <v>29</v>
      </c>
      <c r="D134" s="281">
        <v>0.26</v>
      </c>
      <c r="E134" s="282"/>
      <c r="F134" s="31"/>
      <c r="G134" s="125">
        <f t="shared" si="1"/>
        <v>0</v>
      </c>
    </row>
    <row r="135" spans="1:7" s="5" customFormat="1" ht="19" customHeight="1">
      <c r="A135" s="201" t="s">
        <v>64</v>
      </c>
      <c r="B135" s="201"/>
      <c r="C135" s="201"/>
      <c r="D135" s="201"/>
      <c r="E135" s="201"/>
      <c r="F135" s="201"/>
      <c r="G135" s="201"/>
    </row>
    <row r="136" spans="1:7">
      <c r="A136" s="44" t="s">
        <v>65</v>
      </c>
      <c r="B136" s="38">
        <v>2101</v>
      </c>
      <c r="C136" s="38" t="s">
        <v>29</v>
      </c>
      <c r="D136" s="188">
        <v>10.199999999999999</v>
      </c>
      <c r="E136" s="189"/>
      <c r="F136" s="38"/>
      <c r="G136" s="124">
        <f t="shared" ref="G136:G159" si="2">D136*F136</f>
        <v>0</v>
      </c>
    </row>
    <row r="137" spans="1:7">
      <c r="A137" s="51" t="s">
        <v>354</v>
      </c>
      <c r="B137" s="40" t="s">
        <v>66</v>
      </c>
      <c r="C137" s="40" t="s">
        <v>29</v>
      </c>
      <c r="D137" s="186">
        <v>3.05</v>
      </c>
      <c r="E137" s="187"/>
      <c r="F137" s="40"/>
      <c r="G137" s="125">
        <f t="shared" ref="G137" si="3">D137*F137</f>
        <v>0</v>
      </c>
    </row>
    <row r="138" spans="1:7">
      <c r="A138" s="44" t="s">
        <v>355</v>
      </c>
      <c r="B138" s="38" t="s">
        <v>66</v>
      </c>
      <c r="C138" s="38"/>
      <c r="D138" s="188">
        <v>0.6</v>
      </c>
      <c r="E138" s="189"/>
      <c r="F138" s="38"/>
      <c r="G138" s="124">
        <f t="shared" si="2"/>
        <v>0</v>
      </c>
    </row>
    <row r="139" spans="1:7">
      <c r="A139" s="51" t="s">
        <v>205</v>
      </c>
      <c r="B139" s="40">
        <v>2102</v>
      </c>
      <c r="C139" s="40" t="s">
        <v>29</v>
      </c>
      <c r="D139" s="186">
        <v>10.6</v>
      </c>
      <c r="E139" s="187"/>
      <c r="F139" s="40"/>
      <c r="G139" s="125">
        <f t="shared" si="2"/>
        <v>0</v>
      </c>
    </row>
    <row r="140" spans="1:7">
      <c r="A140" s="44" t="s">
        <v>206</v>
      </c>
      <c r="B140" s="38" t="s">
        <v>67</v>
      </c>
      <c r="C140" s="38" t="s">
        <v>29</v>
      </c>
      <c r="D140" s="188">
        <v>10.6</v>
      </c>
      <c r="E140" s="189"/>
      <c r="F140" s="38"/>
      <c r="G140" s="124">
        <f t="shared" si="2"/>
        <v>0</v>
      </c>
    </row>
    <row r="141" spans="1:7">
      <c r="A141" s="51" t="s">
        <v>291</v>
      </c>
      <c r="B141" s="40" t="s">
        <v>68</v>
      </c>
      <c r="C141" s="40"/>
      <c r="D141" s="186">
        <v>1.8</v>
      </c>
      <c r="E141" s="187"/>
      <c r="F141" s="40"/>
      <c r="G141" s="125">
        <f t="shared" si="2"/>
        <v>0</v>
      </c>
    </row>
    <row r="142" spans="1:7">
      <c r="A142" s="44" t="s">
        <v>292</v>
      </c>
      <c r="B142" s="38">
        <v>2104</v>
      </c>
      <c r="C142" s="38"/>
      <c r="D142" s="188">
        <v>4.5999999999999996</v>
      </c>
      <c r="E142" s="189"/>
      <c r="F142" s="38"/>
      <c r="G142" s="124">
        <f t="shared" si="2"/>
        <v>0</v>
      </c>
    </row>
    <row r="143" spans="1:7">
      <c r="A143" s="51" t="s">
        <v>207</v>
      </c>
      <c r="B143" s="40">
        <v>2105</v>
      </c>
      <c r="C143" s="40" t="s">
        <v>29</v>
      </c>
      <c r="D143" s="186">
        <v>3</v>
      </c>
      <c r="E143" s="187"/>
      <c r="F143" s="40"/>
      <c r="G143" s="125">
        <f t="shared" si="2"/>
        <v>0</v>
      </c>
    </row>
    <row r="144" spans="1:7">
      <c r="A144" s="44" t="s">
        <v>69</v>
      </c>
      <c r="B144" s="38">
        <v>2106</v>
      </c>
      <c r="C144" s="38" t="s">
        <v>29</v>
      </c>
      <c r="D144" s="188">
        <v>2.2999999999999998</v>
      </c>
      <c r="E144" s="189"/>
      <c r="F144" s="38"/>
      <c r="G144" s="124">
        <f t="shared" si="2"/>
        <v>0</v>
      </c>
    </row>
    <row r="145" spans="1:7">
      <c r="A145" s="51" t="s">
        <v>293</v>
      </c>
      <c r="B145" s="40">
        <v>2107</v>
      </c>
      <c r="C145" s="40"/>
      <c r="D145" s="186">
        <v>3.8</v>
      </c>
      <c r="E145" s="187"/>
      <c r="F145" s="40"/>
      <c r="G145" s="125">
        <f t="shared" si="2"/>
        <v>0</v>
      </c>
    </row>
    <row r="146" spans="1:7">
      <c r="A146" s="44" t="s">
        <v>294</v>
      </c>
      <c r="B146" s="38">
        <v>2109</v>
      </c>
      <c r="C146" s="38"/>
      <c r="D146" s="188">
        <v>2.2999999999999998</v>
      </c>
      <c r="E146" s="189"/>
      <c r="F146" s="38"/>
      <c r="G146" s="124">
        <f t="shared" si="2"/>
        <v>0</v>
      </c>
    </row>
    <row r="147" spans="1:7">
      <c r="A147" s="51" t="s">
        <v>295</v>
      </c>
      <c r="B147" s="40">
        <v>2110</v>
      </c>
      <c r="C147" s="40"/>
      <c r="D147" s="186">
        <v>2.2999999999999998</v>
      </c>
      <c r="E147" s="187"/>
      <c r="F147" s="40"/>
      <c r="G147" s="125">
        <f t="shared" si="2"/>
        <v>0</v>
      </c>
    </row>
    <row r="148" spans="1:7">
      <c r="A148" s="44" t="s">
        <v>296</v>
      </c>
      <c r="B148" s="38">
        <v>2111</v>
      </c>
      <c r="C148" s="38"/>
      <c r="D148" s="188">
        <v>7.4</v>
      </c>
      <c r="E148" s="189"/>
      <c r="F148" s="38"/>
      <c r="G148" s="124">
        <f t="shared" si="2"/>
        <v>0</v>
      </c>
    </row>
    <row r="149" spans="1:7">
      <c r="A149" s="51" t="s">
        <v>70</v>
      </c>
      <c r="B149" s="40">
        <v>2113</v>
      </c>
      <c r="C149" s="40" t="s">
        <v>29</v>
      </c>
      <c r="D149" s="186">
        <v>3</v>
      </c>
      <c r="E149" s="187"/>
      <c r="F149" s="40"/>
      <c r="G149" s="125">
        <f t="shared" si="2"/>
        <v>0</v>
      </c>
    </row>
    <row r="150" spans="1:7">
      <c r="A150" s="44" t="s">
        <v>71</v>
      </c>
      <c r="B150" s="38">
        <v>2114</v>
      </c>
      <c r="C150" s="38" t="s">
        <v>29</v>
      </c>
      <c r="D150" s="188">
        <v>3</v>
      </c>
      <c r="E150" s="189"/>
      <c r="F150" s="38"/>
      <c r="G150" s="124">
        <f t="shared" si="2"/>
        <v>0</v>
      </c>
    </row>
    <row r="151" spans="1:7">
      <c r="A151" s="51" t="s">
        <v>297</v>
      </c>
      <c r="B151" s="40">
        <v>2115</v>
      </c>
      <c r="C151" s="40"/>
      <c r="D151" s="186">
        <v>4.5999999999999996</v>
      </c>
      <c r="E151" s="187"/>
      <c r="F151" s="40"/>
      <c r="G151" s="125">
        <f t="shared" si="2"/>
        <v>0</v>
      </c>
    </row>
    <row r="152" spans="1:7">
      <c r="A152" s="44" t="s">
        <v>298</v>
      </c>
      <c r="B152" s="38">
        <v>2116</v>
      </c>
      <c r="C152" s="38"/>
      <c r="D152" s="188">
        <v>2.2000000000000002</v>
      </c>
      <c r="E152" s="189"/>
      <c r="F152" s="38"/>
      <c r="G152" s="124">
        <f t="shared" si="2"/>
        <v>0</v>
      </c>
    </row>
    <row r="153" spans="1:7">
      <c r="A153" s="51" t="s">
        <v>299</v>
      </c>
      <c r="B153" s="40">
        <v>2117</v>
      </c>
      <c r="C153" s="40"/>
      <c r="D153" s="186">
        <v>1.8</v>
      </c>
      <c r="E153" s="187"/>
      <c r="F153" s="40"/>
      <c r="G153" s="125">
        <f t="shared" si="2"/>
        <v>0</v>
      </c>
    </row>
    <row r="154" spans="1:7">
      <c r="A154" s="44" t="s">
        <v>72</v>
      </c>
      <c r="B154" s="38">
        <v>2118</v>
      </c>
      <c r="C154" s="38" t="s">
        <v>29</v>
      </c>
      <c r="D154" s="188">
        <v>2.2000000000000002</v>
      </c>
      <c r="E154" s="189"/>
      <c r="F154" s="38"/>
      <c r="G154" s="124">
        <f t="shared" si="2"/>
        <v>0</v>
      </c>
    </row>
    <row r="155" spans="1:7">
      <c r="A155" s="163" t="s">
        <v>317</v>
      </c>
      <c r="B155" s="164">
        <v>2119</v>
      </c>
      <c r="C155" s="164" t="s">
        <v>29</v>
      </c>
      <c r="D155" s="285">
        <v>1.8</v>
      </c>
      <c r="E155" s="286"/>
      <c r="F155" s="165"/>
      <c r="G155" s="166">
        <f t="shared" si="2"/>
        <v>0</v>
      </c>
    </row>
    <row r="156" spans="1:7">
      <c r="A156" s="52" t="s">
        <v>318</v>
      </c>
      <c r="B156" s="53">
        <v>2120</v>
      </c>
      <c r="C156" s="53" t="s">
        <v>29</v>
      </c>
      <c r="D156" s="287">
        <v>0.6</v>
      </c>
      <c r="E156" s="288"/>
      <c r="F156" s="138"/>
      <c r="G156" s="139">
        <f t="shared" si="2"/>
        <v>0</v>
      </c>
    </row>
    <row r="157" spans="1:7">
      <c r="A157" s="163" t="s">
        <v>319</v>
      </c>
      <c r="B157" s="164">
        <v>2121</v>
      </c>
      <c r="C157" s="164" t="s">
        <v>29</v>
      </c>
      <c r="D157" s="285">
        <v>1.8</v>
      </c>
      <c r="E157" s="286"/>
      <c r="F157" s="165"/>
      <c r="G157" s="166">
        <f t="shared" si="2"/>
        <v>0</v>
      </c>
    </row>
    <row r="158" spans="1:7">
      <c r="A158" s="44" t="s">
        <v>208</v>
      </c>
      <c r="B158" s="38">
        <v>9001</v>
      </c>
      <c r="C158" s="38" t="s">
        <v>29</v>
      </c>
      <c r="D158" s="188">
        <v>0.8</v>
      </c>
      <c r="E158" s="189"/>
      <c r="F158" s="38"/>
      <c r="G158" s="124">
        <f t="shared" si="2"/>
        <v>0</v>
      </c>
    </row>
    <row r="159" spans="1:7">
      <c r="A159" s="28" t="s">
        <v>77</v>
      </c>
      <c r="B159" s="261">
        <v>2301</v>
      </c>
      <c r="C159" s="261"/>
      <c r="D159" s="281">
        <v>0.33</v>
      </c>
      <c r="E159" s="282"/>
      <c r="F159" s="261"/>
      <c r="G159" s="219">
        <f t="shared" si="2"/>
        <v>0</v>
      </c>
    </row>
    <row r="160" spans="1:7" ht="12" customHeight="1">
      <c r="A160" s="87" t="s">
        <v>320</v>
      </c>
      <c r="B160" s="262"/>
      <c r="C160" s="262"/>
      <c r="D160" s="283"/>
      <c r="E160" s="284"/>
      <c r="F160" s="262"/>
      <c r="G160" s="220">
        <f t="shared" ref="G160:G167" si="4">D160*F160</f>
        <v>0</v>
      </c>
    </row>
    <row r="161" spans="1:7">
      <c r="A161" s="30" t="s">
        <v>80</v>
      </c>
      <c r="B161" s="208">
        <v>2302</v>
      </c>
      <c r="C161" s="208"/>
      <c r="D161" s="190">
        <v>0.33</v>
      </c>
      <c r="E161" s="191"/>
      <c r="F161" s="208"/>
      <c r="G161" s="210">
        <f>D161*F161</f>
        <v>0</v>
      </c>
    </row>
    <row r="162" spans="1:7" ht="12" customHeight="1">
      <c r="A162" s="88" t="s">
        <v>300</v>
      </c>
      <c r="B162" s="209"/>
      <c r="C162" s="209"/>
      <c r="D162" s="275"/>
      <c r="E162" s="276"/>
      <c r="F162" s="209"/>
      <c r="G162" s="211">
        <f t="shared" si="4"/>
        <v>0</v>
      </c>
    </row>
    <row r="163" spans="1:7">
      <c r="A163" s="144" t="s">
        <v>326</v>
      </c>
      <c r="B163" s="40">
        <v>2303</v>
      </c>
      <c r="C163" s="40"/>
      <c r="D163" s="186">
        <v>0.33</v>
      </c>
      <c r="E163" s="187"/>
      <c r="F163" s="40"/>
      <c r="G163" s="125">
        <f>D163*F163</f>
        <v>0</v>
      </c>
    </row>
    <row r="164" spans="1:7">
      <c r="A164" s="30" t="s">
        <v>78</v>
      </c>
      <c r="B164" s="208">
        <v>2306</v>
      </c>
      <c r="C164" s="208"/>
      <c r="D164" s="190">
        <v>0.33</v>
      </c>
      <c r="E164" s="191"/>
      <c r="F164" s="208"/>
      <c r="G164" s="210">
        <f>D164*F164</f>
        <v>0</v>
      </c>
    </row>
    <row r="165" spans="1:7" ht="11" customHeight="1">
      <c r="A165" s="88" t="s">
        <v>301</v>
      </c>
      <c r="B165" s="209"/>
      <c r="C165" s="209"/>
      <c r="D165" s="275"/>
      <c r="E165" s="276"/>
      <c r="F165" s="209"/>
      <c r="G165" s="211">
        <f t="shared" si="4"/>
        <v>0</v>
      </c>
    </row>
    <row r="166" spans="1:7">
      <c r="A166" s="51" t="s">
        <v>79</v>
      </c>
      <c r="B166" s="40">
        <v>2307</v>
      </c>
      <c r="C166" s="40" t="s">
        <v>29</v>
      </c>
      <c r="D166" s="186">
        <v>0.9</v>
      </c>
      <c r="E166" s="187"/>
      <c r="F166" s="40"/>
      <c r="G166" s="125">
        <f>D166*F166</f>
        <v>0</v>
      </c>
    </row>
    <row r="167" spans="1:7">
      <c r="A167" s="44" t="s">
        <v>120</v>
      </c>
      <c r="B167" s="38">
        <v>2308</v>
      </c>
      <c r="C167" s="38" t="s">
        <v>29</v>
      </c>
      <c r="D167" s="188">
        <v>19.3</v>
      </c>
      <c r="E167" s="189"/>
      <c r="F167" s="38"/>
      <c r="G167" s="124">
        <f t="shared" si="4"/>
        <v>0</v>
      </c>
    </row>
    <row r="168" spans="1:7">
      <c r="A168" s="51" t="s">
        <v>121</v>
      </c>
      <c r="B168" s="40">
        <v>2309</v>
      </c>
      <c r="C168" s="40" t="s">
        <v>29</v>
      </c>
      <c r="D168" s="186">
        <v>56.4</v>
      </c>
      <c r="E168" s="187"/>
      <c r="F168" s="40"/>
      <c r="G168" s="125">
        <f>D168*F168</f>
        <v>0</v>
      </c>
    </row>
    <row r="169" spans="1:7">
      <c r="A169" s="93" t="s">
        <v>141</v>
      </c>
      <c r="B169" s="94"/>
      <c r="C169" s="95"/>
      <c r="D169" s="94"/>
      <c r="E169" s="94"/>
      <c r="F169" s="206">
        <f>SUM(G125:G168)</f>
        <v>0</v>
      </c>
      <c r="G169" s="207"/>
    </row>
    <row r="170" spans="1:7">
      <c r="A170" s="98"/>
      <c r="B170" s="99"/>
      <c r="C170" s="100"/>
      <c r="D170" s="99"/>
      <c r="E170" s="99"/>
      <c r="F170" s="169"/>
      <c r="G170" s="169"/>
    </row>
    <row r="171" spans="1:7">
      <c r="A171" s="18"/>
      <c r="B171" s="20"/>
      <c r="C171" s="20"/>
      <c r="D171" s="170"/>
      <c r="E171" s="170"/>
      <c r="F171" s="20"/>
      <c r="G171" s="143"/>
    </row>
    <row r="172" spans="1:7" ht="19" customHeight="1">
      <c r="A172" s="198" t="s">
        <v>122</v>
      </c>
      <c r="B172" s="199"/>
      <c r="C172" s="199"/>
      <c r="D172" s="199"/>
      <c r="E172" s="199"/>
      <c r="F172" s="199"/>
      <c r="G172" s="200"/>
    </row>
    <row r="173" spans="1:7" ht="16" customHeight="1">
      <c r="A173" s="144" t="s">
        <v>339</v>
      </c>
      <c r="B173" s="145">
        <v>2202</v>
      </c>
      <c r="C173" s="145"/>
      <c r="D173" s="146">
        <v>0.32</v>
      </c>
      <c r="E173" s="146">
        <v>0.3</v>
      </c>
      <c r="F173" s="49"/>
      <c r="G173" s="125">
        <f>IF(F173 &gt; 99,E173 * F173, D173* F173)</f>
        <v>0</v>
      </c>
    </row>
    <row r="174" spans="1:7">
      <c r="A174" s="30" t="s">
        <v>257</v>
      </c>
      <c r="B174" s="208">
        <v>2202</v>
      </c>
      <c r="C174" s="208"/>
      <c r="D174" s="247">
        <v>0.26</v>
      </c>
      <c r="E174" s="247">
        <v>0.23</v>
      </c>
      <c r="F174" s="208"/>
      <c r="G174" s="210">
        <f t="shared" ref="G174" si="5">IF(F174 &gt; 99,E174 * F174, D174* F174)</f>
        <v>0</v>
      </c>
    </row>
    <row r="175" spans="1:7" ht="12" customHeight="1">
      <c r="A175" s="91" t="s">
        <v>302</v>
      </c>
      <c r="B175" s="209"/>
      <c r="C175" s="209"/>
      <c r="D175" s="247"/>
      <c r="E175" s="247"/>
      <c r="F175" s="209"/>
      <c r="G175" s="211"/>
    </row>
    <row r="176" spans="1:7">
      <c r="A176" s="28" t="s">
        <v>73</v>
      </c>
      <c r="B176" s="261">
        <v>2203</v>
      </c>
      <c r="C176" s="261"/>
      <c r="D176" s="248">
        <v>0.26</v>
      </c>
      <c r="E176" s="248">
        <v>0.23</v>
      </c>
      <c r="F176" s="261"/>
      <c r="G176" s="219">
        <f t="shared" ref="G176:G184" si="6">IF(F176 &gt; 99,E176 * F176, D176* F176)</f>
        <v>0</v>
      </c>
    </row>
    <row r="177" spans="1:7" ht="12" customHeight="1">
      <c r="A177" s="87" t="s">
        <v>303</v>
      </c>
      <c r="B177" s="262"/>
      <c r="C177" s="262"/>
      <c r="D177" s="248"/>
      <c r="E177" s="248"/>
      <c r="F177" s="262"/>
      <c r="G177" s="220"/>
    </row>
    <row r="178" spans="1:7">
      <c r="A178" s="30" t="s">
        <v>258</v>
      </c>
      <c r="B178" s="208">
        <v>2204</v>
      </c>
      <c r="C178" s="208"/>
      <c r="D178" s="247">
        <v>0.26</v>
      </c>
      <c r="E178" s="247">
        <v>0.23</v>
      </c>
      <c r="F178" s="208"/>
      <c r="G178" s="210">
        <f t="shared" si="6"/>
        <v>0</v>
      </c>
    </row>
    <row r="179" spans="1:7" ht="24" customHeight="1">
      <c r="A179" s="88" t="s">
        <v>359</v>
      </c>
      <c r="B179" s="209"/>
      <c r="C179" s="209"/>
      <c r="D179" s="247"/>
      <c r="E179" s="247"/>
      <c r="F179" s="209"/>
      <c r="G179" s="211"/>
    </row>
    <row r="180" spans="1:7">
      <c r="A180" s="28" t="s">
        <v>74</v>
      </c>
      <c r="B180" s="261">
        <v>2205</v>
      </c>
      <c r="C180" s="261"/>
      <c r="D180" s="248">
        <v>0.32</v>
      </c>
      <c r="E180" s="248">
        <v>0.3</v>
      </c>
      <c r="F180" s="261"/>
      <c r="G180" s="219">
        <f t="shared" si="6"/>
        <v>0</v>
      </c>
    </row>
    <row r="181" spans="1:7" ht="12" customHeight="1">
      <c r="A181" s="85" t="s">
        <v>304</v>
      </c>
      <c r="B181" s="262"/>
      <c r="C181" s="262"/>
      <c r="D181" s="248"/>
      <c r="E181" s="248"/>
      <c r="F181" s="262"/>
      <c r="G181" s="220"/>
    </row>
    <row r="182" spans="1:7">
      <c r="A182" s="30" t="s">
        <v>75</v>
      </c>
      <c r="B182" s="289">
        <v>2206</v>
      </c>
      <c r="C182" s="249"/>
      <c r="D182" s="247">
        <v>0.32</v>
      </c>
      <c r="E182" s="247">
        <v>0.3</v>
      </c>
      <c r="F182" s="249"/>
      <c r="G182" s="210">
        <f t="shared" si="6"/>
        <v>0</v>
      </c>
    </row>
    <row r="183" spans="1:7" ht="12" customHeight="1">
      <c r="A183" s="92" t="s">
        <v>305</v>
      </c>
      <c r="B183" s="289"/>
      <c r="C183" s="249"/>
      <c r="D183" s="247"/>
      <c r="E183" s="247"/>
      <c r="F183" s="249"/>
      <c r="G183" s="211"/>
    </row>
    <row r="184" spans="1:7">
      <c r="A184" s="28" t="s">
        <v>76</v>
      </c>
      <c r="B184" s="261">
        <v>2207</v>
      </c>
      <c r="C184" s="261"/>
      <c r="D184" s="248">
        <v>0.32</v>
      </c>
      <c r="E184" s="248">
        <v>0.3</v>
      </c>
      <c r="F184" s="261"/>
      <c r="G184" s="219">
        <f t="shared" si="6"/>
        <v>0</v>
      </c>
    </row>
    <row r="185" spans="1:7" ht="12" customHeight="1">
      <c r="A185" s="87" t="s">
        <v>306</v>
      </c>
      <c r="B185" s="262"/>
      <c r="C185" s="262"/>
      <c r="D185" s="248"/>
      <c r="E185" s="248"/>
      <c r="F185" s="262"/>
      <c r="G185" s="220"/>
    </row>
    <row r="186" spans="1:7" ht="20" customHeight="1">
      <c r="A186" s="230" t="s">
        <v>81</v>
      </c>
      <c r="B186" s="199"/>
      <c r="C186" s="199"/>
      <c r="D186" s="199"/>
      <c r="E186" s="199"/>
      <c r="F186" s="199"/>
      <c r="G186" s="231"/>
    </row>
    <row r="187" spans="1:7">
      <c r="A187" s="44" t="s">
        <v>82</v>
      </c>
      <c r="B187" s="38">
        <v>9511</v>
      </c>
      <c r="C187" s="38"/>
      <c r="D187" s="188">
        <v>31</v>
      </c>
      <c r="E187" s="189"/>
      <c r="F187" s="38"/>
      <c r="G187" s="124">
        <f>D187*F187</f>
        <v>0</v>
      </c>
    </row>
    <row r="188" spans="1:7">
      <c r="A188" s="51" t="s">
        <v>83</v>
      </c>
      <c r="B188" s="40">
        <v>9512</v>
      </c>
      <c r="C188" s="40"/>
      <c r="D188" s="186">
        <v>26.5</v>
      </c>
      <c r="E188" s="187"/>
      <c r="F188" s="40"/>
      <c r="G188" s="125">
        <f t="shared" ref="G188:G193" si="7">D188*F188</f>
        <v>0</v>
      </c>
    </row>
    <row r="189" spans="1:7">
      <c r="A189" s="44" t="s">
        <v>84</v>
      </c>
      <c r="B189" s="38" t="s">
        <v>90</v>
      </c>
      <c r="C189" s="38"/>
      <c r="D189" s="188">
        <v>17.5</v>
      </c>
      <c r="E189" s="189"/>
      <c r="F189" s="38"/>
      <c r="G189" s="124">
        <f t="shared" si="7"/>
        <v>0</v>
      </c>
    </row>
    <row r="190" spans="1:7">
      <c r="A190" s="51" t="s">
        <v>85</v>
      </c>
      <c r="B190" s="40" t="s">
        <v>89</v>
      </c>
      <c r="C190" s="40"/>
      <c r="D190" s="186">
        <v>35</v>
      </c>
      <c r="E190" s="187"/>
      <c r="F190" s="40"/>
      <c r="G190" s="125">
        <f t="shared" si="7"/>
        <v>0</v>
      </c>
    </row>
    <row r="191" spans="1:7">
      <c r="A191" s="44" t="s">
        <v>123</v>
      </c>
      <c r="B191" s="38">
        <v>1155</v>
      </c>
      <c r="C191" s="38"/>
      <c r="D191" s="188">
        <v>15</v>
      </c>
      <c r="E191" s="189"/>
      <c r="F191" s="38"/>
      <c r="G191" s="124">
        <f t="shared" si="7"/>
        <v>0</v>
      </c>
    </row>
    <row r="192" spans="1:7">
      <c r="A192" s="51" t="s">
        <v>86</v>
      </c>
      <c r="B192" s="40" t="s">
        <v>88</v>
      </c>
      <c r="C192" s="40"/>
      <c r="D192" s="186">
        <v>31</v>
      </c>
      <c r="E192" s="187"/>
      <c r="F192" s="40"/>
      <c r="G192" s="125">
        <f t="shared" si="7"/>
        <v>0</v>
      </c>
    </row>
    <row r="193" spans="1:7">
      <c r="A193" s="52" t="s">
        <v>244</v>
      </c>
      <c r="B193" s="53" t="s">
        <v>87</v>
      </c>
      <c r="C193" s="53"/>
      <c r="D193" s="287">
        <v>31</v>
      </c>
      <c r="E193" s="288"/>
      <c r="F193" s="53"/>
      <c r="G193" s="124">
        <f t="shared" si="7"/>
        <v>0</v>
      </c>
    </row>
    <row r="194" spans="1:7" ht="19" customHeight="1">
      <c r="A194" s="230" t="s">
        <v>91</v>
      </c>
      <c r="B194" s="199"/>
      <c r="C194" s="199"/>
      <c r="D194" s="199"/>
      <c r="E194" s="199"/>
      <c r="F194" s="199"/>
      <c r="G194" s="231"/>
    </row>
    <row r="195" spans="1:7">
      <c r="A195" s="44" t="s">
        <v>235</v>
      </c>
      <c r="B195" s="38">
        <v>9080</v>
      </c>
      <c r="C195" s="38"/>
      <c r="D195" s="188">
        <v>77.25</v>
      </c>
      <c r="E195" s="189"/>
      <c r="F195" s="38"/>
      <c r="G195" s="124">
        <f t="shared" ref="G195:G207" si="8">D195*F195</f>
        <v>0</v>
      </c>
    </row>
    <row r="196" spans="1:7">
      <c r="A196" s="57" t="s">
        <v>92</v>
      </c>
      <c r="B196" s="40" t="s">
        <v>173</v>
      </c>
      <c r="C196" s="40"/>
      <c r="D196" s="186">
        <v>25.75</v>
      </c>
      <c r="E196" s="187"/>
      <c r="F196" s="40"/>
      <c r="G196" s="125">
        <f t="shared" si="8"/>
        <v>0</v>
      </c>
    </row>
    <row r="197" spans="1:7">
      <c r="A197" s="56" t="s">
        <v>93</v>
      </c>
      <c r="B197" s="38" t="s">
        <v>174</v>
      </c>
      <c r="C197" s="38"/>
      <c r="D197" s="188">
        <v>25.75</v>
      </c>
      <c r="E197" s="189"/>
      <c r="F197" s="38"/>
      <c r="G197" s="124">
        <f t="shared" si="8"/>
        <v>0</v>
      </c>
    </row>
    <row r="198" spans="1:7">
      <c r="A198" s="57" t="s">
        <v>94</v>
      </c>
      <c r="B198" s="40" t="s">
        <v>175</v>
      </c>
      <c r="C198" s="40"/>
      <c r="D198" s="186">
        <v>25.75</v>
      </c>
      <c r="E198" s="187"/>
      <c r="F198" s="40"/>
      <c r="G198" s="125">
        <f t="shared" si="8"/>
        <v>0</v>
      </c>
    </row>
    <row r="199" spans="1:7">
      <c r="A199" s="44" t="s">
        <v>210</v>
      </c>
      <c r="B199" s="38">
        <v>9081</v>
      </c>
      <c r="C199" s="38"/>
      <c r="D199" s="188">
        <v>57.5</v>
      </c>
      <c r="E199" s="189"/>
      <c r="F199" s="38"/>
      <c r="G199" s="124">
        <f t="shared" si="8"/>
        <v>0</v>
      </c>
    </row>
    <row r="200" spans="1:7">
      <c r="A200" s="57" t="s">
        <v>307</v>
      </c>
      <c r="B200" s="40" t="s">
        <v>176</v>
      </c>
      <c r="C200" s="40"/>
      <c r="D200" s="186">
        <v>19.2</v>
      </c>
      <c r="E200" s="187"/>
      <c r="F200" s="40"/>
      <c r="G200" s="125">
        <f t="shared" si="8"/>
        <v>0</v>
      </c>
    </row>
    <row r="201" spans="1:7">
      <c r="A201" s="56" t="s">
        <v>308</v>
      </c>
      <c r="B201" s="38" t="s">
        <v>177</v>
      </c>
      <c r="C201" s="38"/>
      <c r="D201" s="188">
        <v>19.2</v>
      </c>
      <c r="E201" s="189"/>
      <c r="F201" s="38"/>
      <c r="G201" s="124">
        <f t="shared" si="8"/>
        <v>0</v>
      </c>
    </row>
    <row r="202" spans="1:7">
      <c r="A202" s="57" t="s">
        <v>309</v>
      </c>
      <c r="B202" s="40" t="s">
        <v>178</v>
      </c>
      <c r="C202" s="40"/>
      <c r="D202" s="186">
        <v>19.2</v>
      </c>
      <c r="E202" s="187"/>
      <c r="F202" s="40"/>
      <c r="G202" s="125">
        <f t="shared" si="8"/>
        <v>0</v>
      </c>
    </row>
    <row r="203" spans="1:7">
      <c r="A203" s="54" t="s">
        <v>310</v>
      </c>
      <c r="B203" s="38">
        <v>9085</v>
      </c>
      <c r="C203" s="38"/>
      <c r="D203" s="188">
        <v>24</v>
      </c>
      <c r="E203" s="189"/>
      <c r="F203" s="38"/>
      <c r="G203" s="124">
        <f t="shared" si="8"/>
        <v>0</v>
      </c>
    </row>
    <row r="204" spans="1:7">
      <c r="A204" s="55" t="s">
        <v>311</v>
      </c>
      <c r="B204" s="40">
        <v>9086</v>
      </c>
      <c r="C204" s="40"/>
      <c r="D204" s="186">
        <v>17.399999999999999</v>
      </c>
      <c r="E204" s="187"/>
      <c r="F204" s="40"/>
      <c r="G204" s="125">
        <f t="shared" si="8"/>
        <v>0</v>
      </c>
    </row>
    <row r="205" spans="1:7">
      <c r="A205" s="54" t="s">
        <v>95</v>
      </c>
      <c r="B205" s="38">
        <v>9090</v>
      </c>
      <c r="C205" s="38"/>
      <c r="D205" s="188">
        <v>80.3</v>
      </c>
      <c r="E205" s="189"/>
      <c r="F205" s="38"/>
      <c r="G205" s="124">
        <f t="shared" si="8"/>
        <v>0</v>
      </c>
    </row>
    <row r="206" spans="1:7">
      <c r="A206" s="55" t="s">
        <v>96</v>
      </c>
      <c r="B206" s="40">
        <v>9091</v>
      </c>
      <c r="C206" s="40"/>
      <c r="D206" s="186">
        <v>49</v>
      </c>
      <c r="E206" s="187"/>
      <c r="F206" s="40"/>
      <c r="G206" s="125">
        <f t="shared" si="8"/>
        <v>0</v>
      </c>
    </row>
    <row r="207" spans="1:7">
      <c r="A207" s="54" t="s">
        <v>97</v>
      </c>
      <c r="B207" s="38">
        <v>9092</v>
      </c>
      <c r="C207" s="38"/>
      <c r="D207" s="188">
        <v>32</v>
      </c>
      <c r="E207" s="189"/>
      <c r="F207" s="38"/>
      <c r="G207" s="124">
        <f t="shared" si="8"/>
        <v>0</v>
      </c>
    </row>
    <row r="208" spans="1:7" ht="19" customHeight="1">
      <c r="A208" s="230" t="s">
        <v>98</v>
      </c>
      <c r="B208" s="199"/>
      <c r="C208" s="199"/>
      <c r="D208" s="199"/>
      <c r="E208" s="199"/>
      <c r="F208" s="199"/>
      <c r="G208" s="231"/>
    </row>
    <row r="209" spans="1:7">
      <c r="A209" s="54" t="s">
        <v>99</v>
      </c>
      <c r="B209" s="38">
        <v>9020</v>
      </c>
      <c r="C209" s="38" t="s">
        <v>29</v>
      </c>
      <c r="D209" s="194">
        <v>8.8000000000000007</v>
      </c>
      <c r="E209" s="195"/>
      <c r="F209" s="38"/>
      <c r="G209" s="124">
        <f t="shared" ref="G209:G240" si="9">D209*F209</f>
        <v>0</v>
      </c>
    </row>
    <row r="210" spans="1:7">
      <c r="A210" s="106" t="s">
        <v>101</v>
      </c>
      <c r="B210" s="221">
        <v>9130</v>
      </c>
      <c r="C210" s="221"/>
      <c r="D210" s="237">
        <v>5.2</v>
      </c>
      <c r="E210" s="238"/>
      <c r="F210" s="221"/>
      <c r="G210" s="219">
        <f t="shared" si="9"/>
        <v>0</v>
      </c>
    </row>
    <row r="211" spans="1:7" ht="36" customHeight="1">
      <c r="A211" s="107" t="s">
        <v>325</v>
      </c>
      <c r="B211" s="222"/>
      <c r="C211" s="222"/>
      <c r="D211" s="239"/>
      <c r="E211" s="240"/>
      <c r="F211" s="222"/>
      <c r="G211" s="220"/>
    </row>
    <row r="212" spans="1:7">
      <c r="A212" s="111" t="s">
        <v>312</v>
      </c>
      <c r="B212" s="53">
        <v>9070</v>
      </c>
      <c r="C212" s="53"/>
      <c r="D212" s="245">
        <v>13.2</v>
      </c>
      <c r="E212" s="246"/>
      <c r="F212" s="53"/>
      <c r="G212" s="124">
        <f t="shared" si="9"/>
        <v>0</v>
      </c>
    </row>
    <row r="213" spans="1:7">
      <c r="A213" s="108" t="s">
        <v>116</v>
      </c>
      <c r="B213" s="221">
        <v>9071</v>
      </c>
      <c r="C213" s="221"/>
      <c r="D213" s="237">
        <v>1.65</v>
      </c>
      <c r="E213" s="238"/>
      <c r="F213" s="221"/>
      <c r="G213" s="219">
        <f t="shared" si="9"/>
        <v>0</v>
      </c>
    </row>
    <row r="214" spans="1:7" ht="12" customHeight="1">
      <c r="A214" s="109" t="s">
        <v>313</v>
      </c>
      <c r="B214" s="222"/>
      <c r="C214" s="222"/>
      <c r="D214" s="239"/>
      <c r="E214" s="240"/>
      <c r="F214" s="222"/>
      <c r="G214" s="220"/>
    </row>
    <row r="215" spans="1:7">
      <c r="A215" s="102" t="s">
        <v>115</v>
      </c>
      <c r="B215" s="217">
        <v>9072</v>
      </c>
      <c r="C215" s="217"/>
      <c r="D215" s="241">
        <v>1.65</v>
      </c>
      <c r="E215" s="242"/>
      <c r="F215" s="217"/>
      <c r="G215" s="210">
        <f t="shared" si="9"/>
        <v>0</v>
      </c>
    </row>
    <row r="216" spans="1:7" ht="12" customHeight="1">
      <c r="A216" s="103" t="s">
        <v>313</v>
      </c>
      <c r="B216" s="218"/>
      <c r="C216" s="218"/>
      <c r="D216" s="243"/>
      <c r="E216" s="244"/>
      <c r="F216" s="218"/>
      <c r="G216" s="211"/>
    </row>
    <row r="217" spans="1:7">
      <c r="A217" s="93" t="s">
        <v>142</v>
      </c>
      <c r="B217" s="94"/>
      <c r="C217" s="95"/>
      <c r="D217" s="94"/>
      <c r="E217" s="94"/>
      <c r="F217" s="206">
        <f>SUM(G173:G216)</f>
        <v>0</v>
      </c>
      <c r="G217" s="207"/>
    </row>
    <row r="218" spans="1:7">
      <c r="A218" s="171"/>
      <c r="B218" s="172"/>
      <c r="C218" s="172"/>
      <c r="D218" s="173"/>
      <c r="E218" s="173"/>
      <c r="F218" s="172"/>
      <c r="G218" s="143"/>
    </row>
    <row r="219" spans="1:7">
      <c r="A219" s="108" t="s">
        <v>102</v>
      </c>
      <c r="B219" s="221">
        <v>9073</v>
      </c>
      <c r="C219" s="221"/>
      <c r="D219" s="237">
        <v>3.55</v>
      </c>
      <c r="E219" s="238"/>
      <c r="F219" s="221"/>
      <c r="G219" s="219">
        <f t="shared" si="9"/>
        <v>0</v>
      </c>
    </row>
    <row r="220" spans="1:7" ht="12" customHeight="1">
      <c r="A220" s="110" t="s">
        <v>313</v>
      </c>
      <c r="B220" s="222"/>
      <c r="C220" s="222"/>
      <c r="D220" s="239"/>
      <c r="E220" s="240"/>
      <c r="F220" s="222"/>
      <c r="G220" s="220"/>
    </row>
    <row r="221" spans="1:7">
      <c r="A221" s="102" t="s">
        <v>103</v>
      </c>
      <c r="B221" s="217">
        <v>9074</v>
      </c>
      <c r="C221" s="217"/>
      <c r="D221" s="241">
        <v>3.55</v>
      </c>
      <c r="E221" s="242"/>
      <c r="F221" s="217"/>
      <c r="G221" s="210">
        <f t="shared" si="9"/>
        <v>0</v>
      </c>
    </row>
    <row r="222" spans="1:7" ht="12" customHeight="1">
      <c r="A222" s="105" t="s">
        <v>313</v>
      </c>
      <c r="B222" s="218"/>
      <c r="C222" s="218"/>
      <c r="D222" s="243"/>
      <c r="E222" s="244"/>
      <c r="F222" s="218"/>
      <c r="G222" s="211"/>
    </row>
    <row r="223" spans="1:7">
      <c r="A223" s="108" t="s">
        <v>114</v>
      </c>
      <c r="B223" s="221">
        <v>9075</v>
      </c>
      <c r="C223" s="221"/>
      <c r="D223" s="237">
        <v>1.65</v>
      </c>
      <c r="E223" s="238"/>
      <c r="F223" s="221"/>
      <c r="G223" s="219">
        <f t="shared" si="9"/>
        <v>0</v>
      </c>
    </row>
    <row r="224" spans="1:7" ht="12" customHeight="1">
      <c r="A224" s="104" t="s">
        <v>314</v>
      </c>
      <c r="B224" s="222"/>
      <c r="C224" s="222"/>
      <c r="D224" s="239"/>
      <c r="E224" s="240"/>
      <c r="F224" s="222"/>
      <c r="G224" s="220"/>
    </row>
    <row r="225" spans="1:7">
      <c r="A225" s="102" t="s">
        <v>113</v>
      </c>
      <c r="B225" s="217">
        <v>9076</v>
      </c>
      <c r="C225" s="217"/>
      <c r="D225" s="241">
        <v>1.65</v>
      </c>
      <c r="E225" s="242"/>
      <c r="F225" s="217"/>
      <c r="G225" s="210">
        <f t="shared" si="9"/>
        <v>0</v>
      </c>
    </row>
    <row r="226" spans="1:7" ht="12" customHeight="1">
      <c r="A226" s="105" t="s">
        <v>314</v>
      </c>
      <c r="B226" s="218"/>
      <c r="C226" s="218"/>
      <c r="D226" s="243"/>
      <c r="E226" s="244"/>
      <c r="F226" s="218"/>
      <c r="G226" s="211"/>
    </row>
    <row r="227" spans="1:7">
      <c r="A227" s="108" t="s">
        <v>104</v>
      </c>
      <c r="B227" s="221">
        <v>9077</v>
      </c>
      <c r="C227" s="221"/>
      <c r="D227" s="237">
        <v>3.55</v>
      </c>
      <c r="E227" s="238"/>
      <c r="F227" s="221"/>
      <c r="G227" s="219">
        <f t="shared" si="9"/>
        <v>0</v>
      </c>
    </row>
    <row r="228" spans="1:7" ht="12" customHeight="1">
      <c r="A228" s="104" t="s">
        <v>315</v>
      </c>
      <c r="B228" s="222"/>
      <c r="C228" s="222"/>
      <c r="D228" s="239"/>
      <c r="E228" s="240"/>
      <c r="F228" s="222"/>
      <c r="G228" s="220"/>
    </row>
    <row r="229" spans="1:7">
      <c r="A229" s="102" t="s">
        <v>112</v>
      </c>
      <c r="B229" s="217">
        <v>9078</v>
      </c>
      <c r="C229" s="217"/>
      <c r="D229" s="241">
        <v>1.65</v>
      </c>
      <c r="E229" s="242"/>
      <c r="F229" s="217"/>
      <c r="G229" s="210">
        <f t="shared" si="9"/>
        <v>0</v>
      </c>
    </row>
    <row r="230" spans="1:7" ht="12" customHeight="1">
      <c r="A230" s="105" t="s">
        <v>239</v>
      </c>
      <c r="B230" s="218"/>
      <c r="C230" s="218"/>
      <c r="D230" s="243"/>
      <c r="E230" s="244"/>
      <c r="F230" s="218"/>
      <c r="G230" s="211"/>
    </row>
    <row r="231" spans="1:7">
      <c r="A231" s="54" t="s">
        <v>236</v>
      </c>
      <c r="B231" s="38">
        <v>9170</v>
      </c>
      <c r="C231" s="38" t="s">
        <v>29</v>
      </c>
      <c r="D231" s="194">
        <v>5.0999999999999996</v>
      </c>
      <c r="E231" s="195"/>
      <c r="F231" s="38"/>
      <c r="G231" s="124">
        <f>D231*F231</f>
        <v>0</v>
      </c>
    </row>
    <row r="232" spans="1:7">
      <c r="A232" s="55" t="s">
        <v>209</v>
      </c>
      <c r="B232" s="40">
        <v>9127</v>
      </c>
      <c r="C232" s="40" t="s">
        <v>29</v>
      </c>
      <c r="D232" s="223">
        <v>3</v>
      </c>
      <c r="E232" s="224"/>
      <c r="F232" s="40"/>
      <c r="G232" s="125">
        <f t="shared" si="9"/>
        <v>0</v>
      </c>
    </row>
    <row r="233" spans="1:7">
      <c r="A233" s="97" t="s">
        <v>100</v>
      </c>
      <c r="B233" s="38">
        <v>9111</v>
      </c>
      <c r="C233" s="38" t="s">
        <v>29</v>
      </c>
      <c r="D233" s="194">
        <v>3.3</v>
      </c>
      <c r="E233" s="195"/>
      <c r="F233" s="38"/>
      <c r="G233" s="124">
        <f>D233*F233</f>
        <v>0</v>
      </c>
    </row>
    <row r="234" spans="1:7">
      <c r="A234" s="55" t="s">
        <v>105</v>
      </c>
      <c r="B234" s="40">
        <v>9053</v>
      </c>
      <c r="C234" s="40" t="s">
        <v>29</v>
      </c>
      <c r="D234" s="223">
        <v>22.4</v>
      </c>
      <c r="E234" s="224"/>
      <c r="F234" s="40"/>
      <c r="G234" s="125">
        <f t="shared" si="9"/>
        <v>0</v>
      </c>
    </row>
    <row r="235" spans="1:7">
      <c r="A235" s="54" t="s">
        <v>106</v>
      </c>
      <c r="B235" s="38">
        <v>9054</v>
      </c>
      <c r="C235" s="38" t="s">
        <v>29</v>
      </c>
      <c r="D235" s="194">
        <v>28.2</v>
      </c>
      <c r="E235" s="195"/>
      <c r="F235" s="38"/>
      <c r="G235" s="124">
        <f t="shared" si="9"/>
        <v>0</v>
      </c>
    </row>
    <row r="236" spans="1:7">
      <c r="A236" s="55" t="s">
        <v>217</v>
      </c>
      <c r="B236" s="40">
        <v>9055</v>
      </c>
      <c r="C236" s="40" t="s">
        <v>29</v>
      </c>
      <c r="D236" s="223">
        <v>40.9</v>
      </c>
      <c r="E236" s="224"/>
      <c r="F236" s="40"/>
      <c r="G236" s="125">
        <f t="shared" si="9"/>
        <v>0</v>
      </c>
    </row>
    <row r="237" spans="1:7">
      <c r="A237" s="54" t="s">
        <v>107</v>
      </c>
      <c r="B237" s="38">
        <v>9405</v>
      </c>
      <c r="C237" s="38" t="s">
        <v>29</v>
      </c>
      <c r="D237" s="194">
        <v>15.15</v>
      </c>
      <c r="E237" s="195"/>
      <c r="F237" s="38"/>
      <c r="G237" s="124">
        <f t="shared" si="9"/>
        <v>0</v>
      </c>
    </row>
    <row r="238" spans="1:7">
      <c r="A238" s="55" t="s">
        <v>108</v>
      </c>
      <c r="B238" s="40">
        <v>9415</v>
      </c>
      <c r="C238" s="40" t="s">
        <v>29</v>
      </c>
      <c r="D238" s="223">
        <v>6.9</v>
      </c>
      <c r="E238" s="224"/>
      <c r="F238" s="40"/>
      <c r="G238" s="125">
        <f t="shared" si="9"/>
        <v>0</v>
      </c>
    </row>
    <row r="239" spans="1:7">
      <c r="A239" s="54" t="s">
        <v>216</v>
      </c>
      <c r="B239" s="38">
        <v>9600</v>
      </c>
      <c r="C239" s="38" t="s">
        <v>29</v>
      </c>
      <c r="D239" s="194">
        <v>5.0999999999999996</v>
      </c>
      <c r="E239" s="195"/>
      <c r="F239" s="38"/>
      <c r="G239" s="124">
        <f t="shared" si="9"/>
        <v>0</v>
      </c>
    </row>
    <row r="240" spans="1:7">
      <c r="A240" s="55" t="s">
        <v>109</v>
      </c>
      <c r="B240" s="40">
        <v>9601</v>
      </c>
      <c r="C240" s="40" t="s">
        <v>29</v>
      </c>
      <c r="D240" s="223">
        <v>5.65</v>
      </c>
      <c r="E240" s="224"/>
      <c r="F240" s="40"/>
      <c r="G240" s="125">
        <f t="shared" si="9"/>
        <v>0</v>
      </c>
    </row>
    <row r="241" spans="1:7">
      <c r="A241" s="54" t="s">
        <v>215</v>
      </c>
      <c r="B241" s="38">
        <v>9603</v>
      </c>
      <c r="C241" s="38" t="s">
        <v>29</v>
      </c>
      <c r="D241" s="194">
        <v>5.0999999999999996</v>
      </c>
      <c r="E241" s="195"/>
      <c r="F241" s="38"/>
      <c r="G241" s="124">
        <f>D241*F241</f>
        <v>0</v>
      </c>
    </row>
    <row r="242" spans="1:7">
      <c r="A242" s="55" t="s">
        <v>110</v>
      </c>
      <c r="B242" s="40" t="s">
        <v>111</v>
      </c>
      <c r="C242" s="40" t="s">
        <v>29</v>
      </c>
      <c r="D242" s="223">
        <v>10</v>
      </c>
      <c r="E242" s="224"/>
      <c r="F242" s="40"/>
      <c r="G242" s="125">
        <f>D242*F242</f>
        <v>0</v>
      </c>
    </row>
    <row r="243" spans="1:7" ht="19" customHeight="1">
      <c r="A243" s="230" t="s">
        <v>117</v>
      </c>
      <c r="B243" s="199"/>
      <c r="C243" s="199"/>
      <c r="D243" s="199"/>
      <c r="E243" s="199"/>
      <c r="F243" s="199"/>
      <c r="G243" s="231"/>
    </row>
    <row r="244" spans="1:7">
      <c r="A244" s="54" t="s">
        <v>214</v>
      </c>
      <c r="B244" s="62">
        <v>8821</v>
      </c>
      <c r="C244" s="62" t="s">
        <v>29</v>
      </c>
      <c r="D244" s="194">
        <v>9.65</v>
      </c>
      <c r="E244" s="195"/>
      <c r="F244" s="38"/>
      <c r="G244" s="124">
        <f>D244*F244</f>
        <v>0</v>
      </c>
    </row>
    <row r="245" spans="1:7">
      <c r="A245" s="55" t="s">
        <v>118</v>
      </c>
      <c r="B245" s="63" t="s">
        <v>119</v>
      </c>
      <c r="C245" s="63" t="s">
        <v>29</v>
      </c>
      <c r="D245" s="223">
        <v>0.8</v>
      </c>
      <c r="E245" s="224"/>
      <c r="F245" s="40"/>
      <c r="G245" s="125">
        <f>D245*F245</f>
        <v>0</v>
      </c>
    </row>
    <row r="246" spans="1:7">
      <c r="A246" s="97" t="s">
        <v>213</v>
      </c>
      <c r="B246" s="175">
        <v>8001</v>
      </c>
      <c r="C246" s="175" t="s">
        <v>29</v>
      </c>
      <c r="D246" s="226">
        <v>64.8</v>
      </c>
      <c r="E246" s="227"/>
      <c r="F246" s="32"/>
      <c r="G246" s="137">
        <f>D246*F246</f>
        <v>0</v>
      </c>
    </row>
    <row r="247" spans="1:7">
      <c r="A247" s="177"/>
      <c r="B247" s="178"/>
      <c r="C247" s="178"/>
      <c r="D247" s="156"/>
      <c r="E247" s="156"/>
      <c r="F247" s="155"/>
      <c r="G247" s="168"/>
    </row>
    <row r="248" spans="1:7" ht="14" customHeight="1">
      <c r="A248" s="318" t="s">
        <v>124</v>
      </c>
      <c r="B248" s="319"/>
      <c r="C248" s="319"/>
      <c r="D248" s="319"/>
      <c r="E248" s="319"/>
      <c r="F248" s="319"/>
      <c r="G248" s="320"/>
    </row>
    <row r="249" spans="1:7" ht="34" customHeight="1">
      <c r="A249" s="214" t="s">
        <v>324</v>
      </c>
      <c r="B249" s="215"/>
      <c r="C249" s="215"/>
      <c r="D249" s="215"/>
      <c r="E249" s="215"/>
      <c r="F249" s="215"/>
      <c r="G249" s="216"/>
    </row>
    <row r="250" spans="1:7" ht="23" customHeight="1">
      <c r="A250" s="9" t="s">
        <v>0</v>
      </c>
      <c r="B250" s="11" t="s">
        <v>8</v>
      </c>
      <c r="C250" s="11" t="s">
        <v>6</v>
      </c>
      <c r="D250" s="228" t="s">
        <v>1</v>
      </c>
      <c r="E250" s="229"/>
      <c r="F250" s="12" t="s">
        <v>7</v>
      </c>
      <c r="G250" s="12" t="s">
        <v>2</v>
      </c>
    </row>
    <row r="251" spans="1:7" ht="15" customHeight="1">
      <c r="A251" s="41" t="s">
        <v>125</v>
      </c>
      <c r="B251" s="114" t="s">
        <v>124</v>
      </c>
      <c r="C251" s="44"/>
      <c r="D251" s="225">
        <v>0.57999999999999996</v>
      </c>
      <c r="E251" s="225"/>
      <c r="F251" s="38"/>
      <c r="G251" s="124">
        <f>D251*F251</f>
        <v>0</v>
      </c>
    </row>
    <row r="252" spans="1:7" ht="15" customHeight="1">
      <c r="A252" s="43" t="s">
        <v>243</v>
      </c>
      <c r="B252" s="115" t="s">
        <v>124</v>
      </c>
      <c r="C252" s="51"/>
      <c r="D252" s="321">
        <v>0.57999999999999996</v>
      </c>
      <c r="E252" s="321"/>
      <c r="F252" s="40"/>
      <c r="G252" s="125">
        <f t="shared" ref="G252:G262" si="10">D252*F252</f>
        <v>0</v>
      </c>
    </row>
    <row r="253" spans="1:7" ht="15" customHeight="1">
      <c r="A253" s="41" t="s">
        <v>126</v>
      </c>
      <c r="B253" s="114" t="s">
        <v>124</v>
      </c>
      <c r="C253" s="44"/>
      <c r="D253" s="225">
        <v>0.57999999999999996</v>
      </c>
      <c r="E253" s="225"/>
      <c r="F253" s="38"/>
      <c r="G253" s="124">
        <f t="shared" si="10"/>
        <v>0</v>
      </c>
    </row>
    <row r="254" spans="1:7" ht="15" customHeight="1">
      <c r="A254" s="43" t="s">
        <v>127</v>
      </c>
      <c r="B254" s="115" t="s">
        <v>124</v>
      </c>
      <c r="C254" s="51"/>
      <c r="D254" s="321">
        <v>0.57999999999999996</v>
      </c>
      <c r="E254" s="321"/>
      <c r="F254" s="40"/>
      <c r="G254" s="125">
        <f t="shared" si="10"/>
        <v>0</v>
      </c>
    </row>
    <row r="255" spans="1:7" ht="15" customHeight="1">
      <c r="A255" s="41" t="s">
        <v>128</v>
      </c>
      <c r="B255" s="114" t="s">
        <v>124</v>
      </c>
      <c r="C255" s="44"/>
      <c r="D255" s="225">
        <v>0.57999999999999996</v>
      </c>
      <c r="E255" s="225"/>
      <c r="F255" s="38"/>
      <c r="G255" s="124">
        <f t="shared" si="10"/>
        <v>0</v>
      </c>
    </row>
    <row r="256" spans="1:7" ht="15" customHeight="1">
      <c r="A256" s="43" t="s">
        <v>129</v>
      </c>
      <c r="B256" s="115" t="s">
        <v>124</v>
      </c>
      <c r="C256" s="51"/>
      <c r="D256" s="321">
        <v>0.57999999999999996</v>
      </c>
      <c r="E256" s="321"/>
      <c r="F256" s="40"/>
      <c r="G256" s="125">
        <f t="shared" si="10"/>
        <v>0</v>
      </c>
    </row>
    <row r="257" spans="1:7" ht="15" customHeight="1">
      <c r="A257" s="41" t="s">
        <v>130</v>
      </c>
      <c r="B257" s="114" t="s">
        <v>124</v>
      </c>
      <c r="C257" s="44"/>
      <c r="D257" s="225">
        <v>0.57999999999999996</v>
      </c>
      <c r="E257" s="225"/>
      <c r="F257" s="38"/>
      <c r="G257" s="124">
        <f t="shared" si="10"/>
        <v>0</v>
      </c>
    </row>
    <row r="258" spans="1:7" ht="15" customHeight="1">
      <c r="A258" s="43" t="s">
        <v>131</v>
      </c>
      <c r="B258" s="115" t="s">
        <v>124</v>
      </c>
      <c r="C258" s="51"/>
      <c r="D258" s="321">
        <v>0.57999999999999996</v>
      </c>
      <c r="E258" s="321"/>
      <c r="F258" s="40"/>
      <c r="G258" s="125">
        <f t="shared" si="10"/>
        <v>0</v>
      </c>
    </row>
    <row r="259" spans="1:7" ht="15" customHeight="1">
      <c r="A259" s="41" t="s">
        <v>132</v>
      </c>
      <c r="B259" s="114" t="s">
        <v>124</v>
      </c>
      <c r="C259" s="44"/>
      <c r="D259" s="225">
        <v>0.57999999999999996</v>
      </c>
      <c r="E259" s="225"/>
      <c r="F259" s="38"/>
      <c r="G259" s="124">
        <f t="shared" si="10"/>
        <v>0</v>
      </c>
    </row>
    <row r="260" spans="1:7" ht="15" customHeight="1">
      <c r="A260" s="51" t="s">
        <v>240</v>
      </c>
      <c r="B260" s="65" t="s">
        <v>211</v>
      </c>
      <c r="C260" s="112"/>
      <c r="D260" s="186">
        <v>40</v>
      </c>
      <c r="E260" s="187"/>
      <c r="F260" s="40"/>
      <c r="G260" s="125">
        <f t="shared" si="10"/>
        <v>0</v>
      </c>
    </row>
    <row r="261" spans="1:7" ht="15" customHeight="1">
      <c r="A261" s="44" t="s">
        <v>241</v>
      </c>
      <c r="B261" s="64" t="s">
        <v>212</v>
      </c>
      <c r="C261" s="112"/>
      <c r="D261" s="188">
        <v>35.35</v>
      </c>
      <c r="E261" s="189"/>
      <c r="F261" s="38"/>
      <c r="G261" s="124">
        <f t="shared" si="10"/>
        <v>0</v>
      </c>
    </row>
    <row r="262" spans="1:7" ht="15" customHeight="1">
      <c r="A262" s="51" t="s">
        <v>242</v>
      </c>
      <c r="B262" s="65">
        <v>4109</v>
      </c>
      <c r="C262" s="58"/>
      <c r="D262" s="186">
        <v>5.3</v>
      </c>
      <c r="E262" s="187"/>
      <c r="F262" s="40"/>
      <c r="G262" s="125">
        <f t="shared" si="10"/>
        <v>0</v>
      </c>
    </row>
    <row r="263" spans="1:7" ht="15" customHeight="1">
      <c r="A263" s="157" t="s">
        <v>143</v>
      </c>
      <c r="B263" s="158"/>
      <c r="C263" s="159"/>
      <c r="D263" s="158"/>
      <c r="E263" s="158"/>
      <c r="F263" s="212">
        <f>SUM(G219:G262)</f>
        <v>0</v>
      </c>
      <c r="G263" s="213"/>
    </row>
    <row r="264" spans="1:7" ht="15" customHeight="1">
      <c r="A264" s="179"/>
      <c r="B264" s="180"/>
      <c r="C264" s="181"/>
      <c r="D264" s="182"/>
      <c r="E264" s="182"/>
      <c r="F264" s="174"/>
      <c r="G264" s="176"/>
    </row>
    <row r="265" spans="1:7" ht="15" customHeight="1">
      <c r="A265" s="18"/>
      <c r="B265" s="141"/>
      <c r="C265" s="183"/>
      <c r="D265" s="170"/>
      <c r="E265" s="170"/>
      <c r="F265" s="20"/>
      <c r="G265" s="143"/>
    </row>
    <row r="266" spans="1:7" ht="15" customHeight="1">
      <c r="A266" s="18"/>
      <c r="B266" s="141"/>
      <c r="C266" s="183"/>
      <c r="D266" s="170"/>
      <c r="E266" s="170"/>
      <c r="F266" s="20"/>
      <c r="G266" s="143"/>
    </row>
    <row r="267" spans="1:7" ht="19" customHeight="1">
      <c r="A267" s="230" t="s">
        <v>133</v>
      </c>
      <c r="B267" s="199"/>
      <c r="C267" s="199"/>
      <c r="D267" s="199"/>
      <c r="E267" s="199"/>
      <c r="F267" s="199"/>
      <c r="G267" s="231"/>
    </row>
    <row r="268" spans="1:7">
      <c r="A268" s="41" t="s">
        <v>125</v>
      </c>
      <c r="B268" s="60" t="s">
        <v>133</v>
      </c>
      <c r="C268" s="64" t="s">
        <v>29</v>
      </c>
      <c r="D268" s="317">
        <v>0.36</v>
      </c>
      <c r="E268" s="317"/>
      <c r="F268" s="38"/>
      <c r="G268" s="124">
        <f>D268*F268</f>
        <v>0</v>
      </c>
    </row>
    <row r="269" spans="1:7">
      <c r="A269" s="43" t="s">
        <v>243</v>
      </c>
      <c r="B269" s="61" t="s">
        <v>133</v>
      </c>
      <c r="C269" s="65" t="s">
        <v>29</v>
      </c>
      <c r="D269" s="335">
        <v>0.36</v>
      </c>
      <c r="E269" s="335"/>
      <c r="F269" s="40"/>
      <c r="G269" s="125">
        <f t="shared" ref="G269:G276" si="11">D269*F269</f>
        <v>0</v>
      </c>
    </row>
    <row r="270" spans="1:7">
      <c r="A270" s="41" t="s">
        <v>126</v>
      </c>
      <c r="B270" s="60" t="s">
        <v>133</v>
      </c>
      <c r="C270" s="64" t="s">
        <v>29</v>
      </c>
      <c r="D270" s="317">
        <v>0.36</v>
      </c>
      <c r="E270" s="317"/>
      <c r="F270" s="38"/>
      <c r="G270" s="124">
        <f t="shared" si="11"/>
        <v>0</v>
      </c>
    </row>
    <row r="271" spans="1:7">
      <c r="A271" s="43" t="s">
        <v>127</v>
      </c>
      <c r="B271" s="61" t="s">
        <v>133</v>
      </c>
      <c r="C271" s="65" t="s">
        <v>29</v>
      </c>
      <c r="D271" s="335">
        <v>0.36</v>
      </c>
      <c r="E271" s="335"/>
      <c r="F271" s="40"/>
      <c r="G271" s="125">
        <f t="shared" si="11"/>
        <v>0</v>
      </c>
    </row>
    <row r="272" spans="1:7">
      <c r="A272" s="41" t="s">
        <v>128</v>
      </c>
      <c r="B272" s="60" t="s">
        <v>133</v>
      </c>
      <c r="C272" s="64" t="s">
        <v>29</v>
      </c>
      <c r="D272" s="317">
        <v>0.36</v>
      </c>
      <c r="E272" s="317"/>
      <c r="F272" s="38"/>
      <c r="G272" s="124">
        <f t="shared" si="11"/>
        <v>0</v>
      </c>
    </row>
    <row r="273" spans="1:7">
      <c r="A273" s="43" t="s">
        <v>129</v>
      </c>
      <c r="B273" s="61" t="s">
        <v>133</v>
      </c>
      <c r="C273" s="65" t="s">
        <v>29</v>
      </c>
      <c r="D273" s="335">
        <v>0.36</v>
      </c>
      <c r="E273" s="335"/>
      <c r="F273" s="40"/>
      <c r="G273" s="125">
        <f t="shared" si="11"/>
        <v>0</v>
      </c>
    </row>
    <row r="274" spans="1:7">
      <c r="A274" s="41" t="s">
        <v>130</v>
      </c>
      <c r="B274" s="60" t="s">
        <v>133</v>
      </c>
      <c r="C274" s="64" t="s">
        <v>29</v>
      </c>
      <c r="D274" s="317">
        <v>0.36</v>
      </c>
      <c r="E274" s="317"/>
      <c r="F274" s="38"/>
      <c r="G274" s="124">
        <f t="shared" si="11"/>
        <v>0</v>
      </c>
    </row>
    <row r="275" spans="1:7">
      <c r="A275" s="43" t="s">
        <v>131</v>
      </c>
      <c r="B275" s="61" t="s">
        <v>133</v>
      </c>
      <c r="C275" s="65" t="s">
        <v>29</v>
      </c>
      <c r="D275" s="335">
        <v>0.36</v>
      </c>
      <c r="E275" s="335"/>
      <c r="F275" s="40"/>
      <c r="G275" s="125">
        <f t="shared" si="11"/>
        <v>0</v>
      </c>
    </row>
    <row r="276" spans="1:7">
      <c r="A276" s="41" t="s">
        <v>132</v>
      </c>
      <c r="B276" s="60" t="s">
        <v>133</v>
      </c>
      <c r="C276" s="64" t="s">
        <v>29</v>
      </c>
      <c r="D276" s="317">
        <v>0.36</v>
      </c>
      <c r="E276" s="317"/>
      <c r="F276" s="38"/>
      <c r="G276" s="124">
        <f t="shared" si="11"/>
        <v>0</v>
      </c>
    </row>
    <row r="277" spans="1:7">
      <c r="A277" s="18"/>
      <c r="B277" s="140"/>
      <c r="C277" s="141"/>
      <c r="D277" s="142"/>
      <c r="E277" s="142"/>
      <c r="F277" s="20"/>
      <c r="G277" s="143"/>
    </row>
    <row r="278" spans="1:7" ht="19" customHeight="1">
      <c r="A278" s="230" t="s">
        <v>218</v>
      </c>
      <c r="B278" s="199"/>
      <c r="C278" s="199"/>
      <c r="D278" s="199"/>
      <c r="E278" s="199"/>
      <c r="F278" s="199"/>
      <c r="G278" s="231"/>
    </row>
    <row r="279" spans="1:7" ht="19" customHeight="1">
      <c r="A279" s="54" t="s">
        <v>224</v>
      </c>
      <c r="B279" s="38">
        <v>6090</v>
      </c>
      <c r="C279" s="38"/>
      <c r="D279" s="245">
        <v>8.6999999999999993</v>
      </c>
      <c r="E279" s="246"/>
      <c r="F279" s="38"/>
      <c r="G279" s="124">
        <f>D279*F279</f>
        <v>0</v>
      </c>
    </row>
    <row r="280" spans="1:7">
      <c r="A280" s="55" t="s">
        <v>225</v>
      </c>
      <c r="B280" s="40">
        <v>6091</v>
      </c>
      <c r="C280" s="40"/>
      <c r="D280" s="310">
        <v>8.6999999999999993</v>
      </c>
      <c r="E280" s="311"/>
      <c r="F280" s="40"/>
      <c r="G280" s="125">
        <f>D280*F280</f>
        <v>0</v>
      </c>
    </row>
    <row r="281" spans="1:7" ht="15" customHeight="1">
      <c r="A281" s="54" t="s">
        <v>226</v>
      </c>
      <c r="B281" s="38">
        <v>6092</v>
      </c>
      <c r="C281" s="38"/>
      <c r="D281" s="245">
        <v>8.6999999999999993</v>
      </c>
      <c r="E281" s="246"/>
      <c r="F281" s="38"/>
      <c r="G281" s="124">
        <f>D281*F281</f>
        <v>0</v>
      </c>
    </row>
    <row r="282" spans="1:7" ht="15" customHeight="1">
      <c r="A282" s="55" t="s">
        <v>227</v>
      </c>
      <c r="B282" s="40">
        <v>6093</v>
      </c>
      <c r="C282" s="40"/>
      <c r="D282" s="310">
        <v>8.6999999999999993</v>
      </c>
      <c r="E282" s="311"/>
      <c r="F282" s="40"/>
      <c r="G282" s="125">
        <f>D282*F282</f>
        <v>0</v>
      </c>
    </row>
    <row r="284" spans="1:7" ht="16" customHeight="1">
      <c r="A284" s="290" t="s">
        <v>322</v>
      </c>
      <c r="B284" s="291"/>
      <c r="C284" s="291"/>
      <c r="D284" s="291"/>
      <c r="E284" s="291"/>
      <c r="F284" s="291"/>
      <c r="G284" s="292"/>
    </row>
    <row r="285" spans="1:7" ht="12" customHeight="1">
      <c r="A285" s="304" t="s">
        <v>358</v>
      </c>
      <c r="B285" s="305"/>
      <c r="C285" s="305"/>
      <c r="D285" s="305"/>
      <c r="E285" s="305"/>
      <c r="F285" s="305"/>
      <c r="G285" s="306"/>
    </row>
    <row r="286" spans="1:7" ht="24" customHeight="1">
      <c r="A286" s="8" t="s">
        <v>0</v>
      </c>
      <c r="B286" s="11" t="s">
        <v>135</v>
      </c>
      <c r="C286" s="11" t="s">
        <v>6</v>
      </c>
      <c r="D286" s="228" t="s">
        <v>1</v>
      </c>
      <c r="E286" s="229"/>
      <c r="F286" s="12" t="s">
        <v>7</v>
      </c>
      <c r="G286" s="12" t="s">
        <v>2</v>
      </c>
    </row>
    <row r="287" spans="1:7" ht="16" customHeight="1">
      <c r="A287" s="59" t="s">
        <v>134</v>
      </c>
      <c r="B287" s="38" t="s">
        <v>237</v>
      </c>
      <c r="C287" s="38"/>
      <c r="D287" s="188">
        <v>3.76</v>
      </c>
      <c r="E287" s="189"/>
      <c r="F287" s="38"/>
      <c r="G287" s="124">
        <f>D287*F287</f>
        <v>0</v>
      </c>
    </row>
    <row r="288" spans="1:7" ht="16" customHeight="1">
      <c r="A288" s="55" t="s">
        <v>135</v>
      </c>
      <c r="B288" s="40"/>
      <c r="C288" s="40"/>
      <c r="D288" s="186">
        <v>3.76</v>
      </c>
      <c r="E288" s="187"/>
      <c r="F288" s="40"/>
      <c r="G288" s="125">
        <f t="shared" ref="G288:G294" si="12">D288*F288</f>
        <v>0</v>
      </c>
    </row>
    <row r="289" spans="1:7" ht="16" customHeight="1">
      <c r="A289" s="54" t="s">
        <v>135</v>
      </c>
      <c r="B289" s="38"/>
      <c r="C289" s="38"/>
      <c r="D289" s="188">
        <v>3.76</v>
      </c>
      <c r="E289" s="189"/>
      <c r="F289" s="38"/>
      <c r="G289" s="124">
        <f t="shared" si="12"/>
        <v>0</v>
      </c>
    </row>
    <row r="290" spans="1:7" ht="16" customHeight="1">
      <c r="A290" s="51" t="s">
        <v>135</v>
      </c>
      <c r="B290" s="40"/>
      <c r="C290" s="40"/>
      <c r="D290" s="186">
        <v>3.76</v>
      </c>
      <c r="E290" s="187"/>
      <c r="F290" s="40"/>
      <c r="G290" s="125">
        <f t="shared" si="12"/>
        <v>0</v>
      </c>
    </row>
    <row r="291" spans="1:7" ht="16" customHeight="1">
      <c r="A291" s="54" t="s">
        <v>135</v>
      </c>
      <c r="B291" s="38"/>
      <c r="C291" s="38"/>
      <c r="D291" s="188">
        <v>3.76</v>
      </c>
      <c r="E291" s="189"/>
      <c r="F291" s="38"/>
      <c r="G291" s="124">
        <f t="shared" si="12"/>
        <v>0</v>
      </c>
    </row>
    <row r="292" spans="1:7" ht="16" customHeight="1">
      <c r="A292" s="55" t="s">
        <v>135</v>
      </c>
      <c r="B292" s="40"/>
      <c r="C292" s="40"/>
      <c r="D292" s="186">
        <v>3.76</v>
      </c>
      <c r="E292" s="187"/>
      <c r="F292" s="40"/>
      <c r="G292" s="125">
        <f t="shared" si="12"/>
        <v>0</v>
      </c>
    </row>
    <row r="293" spans="1:7" ht="16" customHeight="1">
      <c r="A293" s="54" t="s">
        <v>135</v>
      </c>
      <c r="B293" s="38"/>
      <c r="C293" s="38"/>
      <c r="D293" s="188">
        <v>3.76</v>
      </c>
      <c r="E293" s="189"/>
      <c r="F293" s="38"/>
      <c r="G293" s="124">
        <f t="shared" si="12"/>
        <v>0</v>
      </c>
    </row>
    <row r="294" spans="1:7" ht="16" customHeight="1">
      <c r="A294" s="51" t="s">
        <v>135</v>
      </c>
      <c r="B294" s="40"/>
      <c r="C294" s="40"/>
      <c r="D294" s="186">
        <v>3.76</v>
      </c>
      <c r="E294" s="187"/>
      <c r="F294" s="40"/>
      <c r="G294" s="125">
        <f t="shared" si="12"/>
        <v>0</v>
      </c>
    </row>
    <row r="295" spans="1:7" ht="16" customHeight="1">
      <c r="A295" s="54" t="s">
        <v>135</v>
      </c>
      <c r="B295" s="38"/>
      <c r="C295" s="38"/>
      <c r="D295" s="188">
        <v>3.76</v>
      </c>
      <c r="E295" s="189"/>
      <c r="F295" s="38"/>
      <c r="G295" s="124">
        <f t="shared" ref="G295:G296" si="13">D295*F295</f>
        <v>0</v>
      </c>
    </row>
    <row r="296" spans="1:7" ht="16" customHeight="1">
      <c r="A296" s="51" t="s">
        <v>135</v>
      </c>
      <c r="B296" s="40"/>
      <c r="C296" s="40"/>
      <c r="D296" s="186">
        <v>3.76</v>
      </c>
      <c r="E296" s="187"/>
      <c r="F296" s="40"/>
      <c r="G296" s="125">
        <f t="shared" si="13"/>
        <v>0</v>
      </c>
    </row>
    <row r="297" spans="1:7" ht="16" customHeight="1">
      <c r="A297" s="54" t="s">
        <v>135</v>
      </c>
      <c r="B297" s="38"/>
      <c r="C297" s="38"/>
      <c r="D297" s="188">
        <v>3.76</v>
      </c>
      <c r="E297" s="189"/>
      <c r="F297" s="38"/>
      <c r="G297" s="124">
        <f t="shared" ref="G297:G298" si="14">D297*F297</f>
        <v>0</v>
      </c>
    </row>
    <row r="298" spans="1:7" ht="16" customHeight="1">
      <c r="A298" s="51" t="s">
        <v>135</v>
      </c>
      <c r="B298" s="40"/>
      <c r="C298" s="40"/>
      <c r="D298" s="186">
        <v>3.76</v>
      </c>
      <c r="E298" s="187"/>
      <c r="F298" s="40"/>
      <c r="G298" s="125">
        <f t="shared" si="14"/>
        <v>0</v>
      </c>
    </row>
    <row r="299" spans="1:7" ht="16" customHeight="1">
      <c r="A299" s="54" t="s">
        <v>135</v>
      </c>
      <c r="B299" s="38"/>
      <c r="C299" s="38"/>
      <c r="D299" s="188">
        <v>3.76</v>
      </c>
      <c r="E299" s="189"/>
      <c r="F299" s="38"/>
      <c r="G299" s="124">
        <f t="shared" ref="G299:G308" si="15">D299*F299</f>
        <v>0</v>
      </c>
    </row>
    <row r="300" spans="1:7" ht="16" customHeight="1">
      <c r="A300" s="51" t="s">
        <v>135</v>
      </c>
      <c r="B300" s="40"/>
      <c r="C300" s="40"/>
      <c r="D300" s="186">
        <v>3.76</v>
      </c>
      <c r="E300" s="187"/>
      <c r="F300" s="40"/>
      <c r="G300" s="125">
        <f t="shared" si="15"/>
        <v>0</v>
      </c>
    </row>
    <row r="301" spans="1:7" ht="16" customHeight="1">
      <c r="A301" s="54" t="s">
        <v>135</v>
      </c>
      <c r="B301" s="38"/>
      <c r="C301" s="38"/>
      <c r="D301" s="188">
        <v>3.76</v>
      </c>
      <c r="E301" s="189"/>
      <c r="F301" s="38"/>
      <c r="G301" s="124">
        <f t="shared" si="15"/>
        <v>0</v>
      </c>
    </row>
    <row r="302" spans="1:7" ht="16" customHeight="1">
      <c r="A302" s="51" t="s">
        <v>135</v>
      </c>
      <c r="B302" s="40"/>
      <c r="C302" s="40"/>
      <c r="D302" s="186">
        <v>3.76</v>
      </c>
      <c r="E302" s="187"/>
      <c r="F302" s="40"/>
      <c r="G302" s="125">
        <f t="shared" si="15"/>
        <v>0</v>
      </c>
    </row>
    <row r="303" spans="1:7" ht="16" customHeight="1">
      <c r="A303" s="54" t="s">
        <v>135</v>
      </c>
      <c r="B303" s="38"/>
      <c r="C303" s="38"/>
      <c r="D303" s="188">
        <v>3.76</v>
      </c>
      <c r="E303" s="189"/>
      <c r="F303" s="38"/>
      <c r="G303" s="124">
        <f t="shared" si="15"/>
        <v>0</v>
      </c>
    </row>
    <row r="304" spans="1:7" ht="16" customHeight="1">
      <c r="A304" s="51" t="s">
        <v>135</v>
      </c>
      <c r="B304" s="40"/>
      <c r="C304" s="40"/>
      <c r="D304" s="186">
        <v>3.76</v>
      </c>
      <c r="E304" s="187"/>
      <c r="F304" s="40"/>
      <c r="G304" s="125">
        <f t="shared" si="15"/>
        <v>0</v>
      </c>
    </row>
    <row r="305" spans="1:7" ht="16" customHeight="1">
      <c r="A305" s="54" t="s">
        <v>135</v>
      </c>
      <c r="B305" s="38"/>
      <c r="C305" s="38"/>
      <c r="D305" s="188">
        <v>3.76</v>
      </c>
      <c r="E305" s="189"/>
      <c r="F305" s="38"/>
      <c r="G305" s="124">
        <f t="shared" si="15"/>
        <v>0</v>
      </c>
    </row>
    <row r="306" spans="1:7" ht="16" customHeight="1">
      <c r="A306" s="51" t="s">
        <v>135</v>
      </c>
      <c r="B306" s="40"/>
      <c r="C306" s="40"/>
      <c r="D306" s="186">
        <v>3.76</v>
      </c>
      <c r="E306" s="187"/>
      <c r="F306" s="40"/>
      <c r="G306" s="125">
        <f t="shared" si="15"/>
        <v>0</v>
      </c>
    </row>
    <row r="307" spans="1:7" ht="16" customHeight="1">
      <c r="A307" s="54" t="s">
        <v>135</v>
      </c>
      <c r="B307" s="38"/>
      <c r="C307" s="38"/>
      <c r="D307" s="188">
        <v>3.76</v>
      </c>
      <c r="E307" s="189"/>
      <c r="F307" s="38"/>
      <c r="G307" s="124">
        <f t="shared" si="15"/>
        <v>0</v>
      </c>
    </row>
    <row r="308" spans="1:7" ht="16" customHeight="1">
      <c r="A308" s="51" t="s">
        <v>135</v>
      </c>
      <c r="B308" s="40"/>
      <c r="C308" s="40"/>
      <c r="D308" s="186">
        <v>3.76</v>
      </c>
      <c r="E308" s="187"/>
      <c r="F308" s="40"/>
      <c r="G308" s="125">
        <f t="shared" si="15"/>
        <v>0</v>
      </c>
    </row>
    <row r="309" spans="1:7" ht="16" customHeight="1">
      <c r="A309" s="93" t="s">
        <v>144</v>
      </c>
      <c r="B309" s="94"/>
      <c r="C309" s="95"/>
      <c r="D309" s="94"/>
      <c r="E309" s="94"/>
      <c r="F309" s="184">
        <f>SUM(G268:G308)</f>
        <v>0</v>
      </c>
      <c r="G309" s="185"/>
    </row>
    <row r="310" spans="1:7" ht="16" customHeight="1">
      <c r="A310" s="18"/>
      <c r="B310" s="20"/>
      <c r="C310" s="20"/>
      <c r="D310" s="170"/>
      <c r="E310" s="170"/>
      <c r="F310" s="20"/>
      <c r="G310" s="143"/>
    </row>
    <row r="311" spans="1:7" ht="16" customHeight="1">
      <c r="A311" s="18"/>
      <c r="B311" s="20"/>
      <c r="C311" s="20"/>
      <c r="D311" s="170"/>
      <c r="E311" s="170"/>
      <c r="F311" s="20"/>
      <c r="G311" s="143"/>
    </row>
    <row r="312" spans="1:7" ht="16" customHeight="1">
      <c r="A312" s="18"/>
      <c r="B312" s="20"/>
      <c r="C312" s="20"/>
      <c r="D312" s="170"/>
      <c r="E312" s="170"/>
      <c r="F312" s="20"/>
      <c r="G312" s="143"/>
    </row>
    <row r="313" spans="1:7" ht="16" customHeight="1">
      <c r="A313" s="18"/>
      <c r="B313" s="20"/>
      <c r="C313" s="20"/>
      <c r="D313" s="170"/>
      <c r="E313" s="170"/>
      <c r="F313" s="20"/>
      <c r="G313" s="143"/>
    </row>
    <row r="314" spans="1:7" ht="20" customHeight="1">
      <c r="A314" s="230" t="s">
        <v>248</v>
      </c>
      <c r="B314" s="199"/>
      <c r="C314" s="199"/>
      <c r="D314" s="199"/>
      <c r="E314" s="199"/>
      <c r="F314" s="199"/>
      <c r="G314" s="231"/>
    </row>
    <row r="315" spans="1:7" ht="24">
      <c r="A315" s="8" t="s">
        <v>0</v>
      </c>
      <c r="B315" s="11" t="s">
        <v>135</v>
      </c>
      <c r="C315" s="11" t="s">
        <v>6</v>
      </c>
      <c r="D315" s="228" t="s">
        <v>1</v>
      </c>
      <c r="E315" s="229"/>
      <c r="F315" s="12" t="s">
        <v>7</v>
      </c>
      <c r="G315" s="12" t="s">
        <v>2</v>
      </c>
    </row>
    <row r="316" spans="1:7">
      <c r="A316" s="59" t="s">
        <v>134</v>
      </c>
      <c r="B316" s="38"/>
      <c r="C316" s="38" t="s">
        <v>29</v>
      </c>
      <c r="D316" s="188">
        <v>12.19</v>
      </c>
      <c r="E316" s="189"/>
      <c r="F316" s="38"/>
      <c r="G316" s="124">
        <f>D316*F316</f>
        <v>0</v>
      </c>
    </row>
    <row r="317" spans="1:7">
      <c r="A317" s="55" t="s">
        <v>135</v>
      </c>
      <c r="B317" s="40"/>
      <c r="C317" s="40" t="s">
        <v>29</v>
      </c>
      <c r="D317" s="186">
        <v>12.19</v>
      </c>
      <c r="E317" s="187"/>
      <c r="F317" s="40"/>
      <c r="G317" s="125">
        <f t="shared" ref="G317:G320" si="16">D317*F317</f>
        <v>0</v>
      </c>
    </row>
    <row r="318" spans="1:7">
      <c r="A318" s="54" t="s">
        <v>135</v>
      </c>
      <c r="B318" s="38"/>
      <c r="C318" s="38" t="s">
        <v>29</v>
      </c>
      <c r="D318" s="188">
        <v>12.19</v>
      </c>
      <c r="E318" s="189"/>
      <c r="F318" s="38"/>
      <c r="G318" s="124">
        <f t="shared" si="16"/>
        <v>0</v>
      </c>
    </row>
    <row r="319" spans="1:7">
      <c r="A319" s="55" t="s">
        <v>135</v>
      </c>
      <c r="B319" s="40"/>
      <c r="C319" s="40" t="s">
        <v>29</v>
      </c>
      <c r="D319" s="186">
        <v>12.19</v>
      </c>
      <c r="E319" s="187"/>
      <c r="F319" s="40"/>
      <c r="G319" s="125">
        <f t="shared" si="16"/>
        <v>0</v>
      </c>
    </row>
    <row r="320" spans="1:7">
      <c r="A320" s="54" t="s">
        <v>135</v>
      </c>
      <c r="B320" s="38"/>
      <c r="C320" s="38" t="s">
        <v>29</v>
      </c>
      <c r="D320" s="188">
        <v>12.19</v>
      </c>
      <c r="E320" s="189"/>
      <c r="F320" s="38"/>
      <c r="G320" s="124">
        <f t="shared" si="16"/>
        <v>0</v>
      </c>
    </row>
    <row r="321" spans="1:7">
      <c r="A321" s="55" t="s">
        <v>135</v>
      </c>
      <c r="B321" s="40"/>
      <c r="C321" s="40" t="s">
        <v>29</v>
      </c>
      <c r="D321" s="186">
        <v>12.19</v>
      </c>
      <c r="E321" s="187"/>
      <c r="F321" s="40"/>
      <c r="G321" s="125">
        <f t="shared" ref="G321" si="17">D321*F321</f>
        <v>0</v>
      </c>
    </row>
    <row r="322" spans="1:7">
      <c r="A322" s="54" t="s">
        <v>135</v>
      </c>
      <c r="B322" s="38"/>
      <c r="C322" s="38" t="s">
        <v>29</v>
      </c>
      <c r="D322" s="188">
        <v>12.19</v>
      </c>
      <c r="E322" s="189"/>
      <c r="F322" s="38"/>
      <c r="G322" s="124">
        <f t="shared" ref="G322:G323" si="18">D322*F322</f>
        <v>0</v>
      </c>
    </row>
    <row r="323" spans="1:7">
      <c r="A323" s="55" t="s">
        <v>135</v>
      </c>
      <c r="B323" s="40"/>
      <c r="C323" s="40" t="s">
        <v>29</v>
      </c>
      <c r="D323" s="186">
        <v>12.19</v>
      </c>
      <c r="E323" s="187"/>
      <c r="F323" s="40"/>
      <c r="G323" s="125">
        <f t="shared" si="18"/>
        <v>0</v>
      </c>
    </row>
    <row r="324" spans="1:7">
      <c r="A324" s="54" t="s">
        <v>135</v>
      </c>
      <c r="B324" s="38"/>
      <c r="C324" s="38" t="s">
        <v>29</v>
      </c>
      <c r="D324" s="188">
        <v>12.19</v>
      </c>
      <c r="E324" s="189"/>
      <c r="F324" s="38"/>
      <c r="G324" s="124">
        <f t="shared" ref="G324:G326" si="19">D324*F324</f>
        <v>0</v>
      </c>
    </row>
    <row r="325" spans="1:7">
      <c r="A325" s="55" t="s">
        <v>135</v>
      </c>
      <c r="B325" s="40"/>
      <c r="C325" s="40" t="s">
        <v>29</v>
      </c>
      <c r="D325" s="186">
        <v>12.19</v>
      </c>
      <c r="E325" s="187"/>
      <c r="F325" s="40"/>
      <c r="G325" s="125">
        <f t="shared" si="19"/>
        <v>0</v>
      </c>
    </row>
    <row r="326" spans="1:7">
      <c r="A326" s="97" t="s">
        <v>135</v>
      </c>
      <c r="B326" s="32"/>
      <c r="C326" s="32" t="s">
        <v>29</v>
      </c>
      <c r="D326" s="190">
        <v>12.19</v>
      </c>
      <c r="E326" s="191"/>
      <c r="F326" s="32"/>
      <c r="G326" s="137">
        <f t="shared" si="19"/>
        <v>0</v>
      </c>
    </row>
    <row r="327" spans="1:7">
      <c r="A327" s="177"/>
      <c r="B327" s="155"/>
      <c r="C327" s="155"/>
      <c r="D327" s="167"/>
      <c r="E327" s="167"/>
      <c r="F327" s="155"/>
      <c r="G327" s="168"/>
    </row>
    <row r="328" spans="1:7" ht="20" customHeight="1">
      <c r="A328" s="293" t="s">
        <v>247</v>
      </c>
      <c r="B328" s="205"/>
      <c r="C328" s="205"/>
      <c r="D328" s="205"/>
      <c r="E328" s="205"/>
      <c r="F328" s="205"/>
      <c r="G328" s="294"/>
    </row>
    <row r="329" spans="1:7">
      <c r="A329" s="13" t="s">
        <v>137</v>
      </c>
      <c r="B329" s="14" t="s">
        <v>136</v>
      </c>
      <c r="C329" s="14" t="s">
        <v>135</v>
      </c>
      <c r="D329" s="336" t="s">
        <v>1</v>
      </c>
      <c r="E329" s="337"/>
      <c r="F329" s="15" t="s">
        <v>7</v>
      </c>
      <c r="G329" s="15" t="s">
        <v>2</v>
      </c>
    </row>
    <row r="330" spans="1:7" ht="16" customHeight="1">
      <c r="A330" s="70" t="s">
        <v>134</v>
      </c>
      <c r="B330" s="71"/>
      <c r="C330" s="72"/>
      <c r="D330" s="129">
        <v>24.73</v>
      </c>
      <c r="E330" s="129">
        <v>20.13</v>
      </c>
      <c r="F330" s="126"/>
      <c r="G330" s="124">
        <f>IF(SUM(F330:F343) &gt; 24,E330 * F330, D330* F330)</f>
        <v>0</v>
      </c>
    </row>
    <row r="331" spans="1:7" ht="16" customHeight="1">
      <c r="A331" s="73" t="s">
        <v>135</v>
      </c>
      <c r="B331" s="74"/>
      <c r="C331" s="74"/>
      <c r="D331" s="130">
        <v>24.73</v>
      </c>
      <c r="E331" s="130">
        <v>20.13</v>
      </c>
      <c r="F331" s="127"/>
      <c r="G331" s="125">
        <f>IF(SUM(F330:F343) &gt; 24,E331 * F331, D331* F331)</f>
        <v>0</v>
      </c>
    </row>
    <row r="332" spans="1:7" ht="16" customHeight="1">
      <c r="A332" s="75" t="s">
        <v>135</v>
      </c>
      <c r="B332" s="76"/>
      <c r="C332" s="76"/>
      <c r="D332" s="129">
        <v>24.73</v>
      </c>
      <c r="E332" s="129">
        <v>20.13</v>
      </c>
      <c r="F332" s="128"/>
      <c r="G332" s="124">
        <f>IF(SUM(F330:F343) &gt; 24,E332 * F332, D332* F332)</f>
        <v>0</v>
      </c>
    </row>
    <row r="333" spans="1:7" ht="16" customHeight="1">
      <c r="A333" s="73" t="s">
        <v>135</v>
      </c>
      <c r="B333" s="74"/>
      <c r="C333" s="74"/>
      <c r="D333" s="130">
        <v>24.73</v>
      </c>
      <c r="E333" s="130">
        <v>20.13</v>
      </c>
      <c r="F333" s="127"/>
      <c r="G333" s="125">
        <f>IF(SUM(F330:F343) &gt; 24,E333 * F333, D333* F333)</f>
        <v>0</v>
      </c>
    </row>
    <row r="334" spans="1:7" ht="16" customHeight="1">
      <c r="A334" s="75" t="s">
        <v>135</v>
      </c>
      <c r="B334" s="76"/>
      <c r="C334" s="76"/>
      <c r="D334" s="129">
        <v>24.73</v>
      </c>
      <c r="E334" s="129">
        <v>20.13</v>
      </c>
      <c r="F334" s="128"/>
      <c r="G334" s="124">
        <f>IF(SUM(F330:F343) &gt; 24,E334 * F334, D334* F334)</f>
        <v>0</v>
      </c>
    </row>
    <row r="335" spans="1:7" ht="16" customHeight="1">
      <c r="A335" s="73" t="s">
        <v>135</v>
      </c>
      <c r="B335" s="74"/>
      <c r="C335" s="74"/>
      <c r="D335" s="130">
        <v>24.73</v>
      </c>
      <c r="E335" s="130">
        <v>20.13</v>
      </c>
      <c r="F335" s="127"/>
      <c r="G335" s="125">
        <f>IF(SUM(F330:F343) &gt; 24,E335 * F335, D335* F335)</f>
        <v>0</v>
      </c>
    </row>
    <row r="336" spans="1:7" ht="16" customHeight="1">
      <c r="A336" s="75" t="s">
        <v>135</v>
      </c>
      <c r="B336" s="76"/>
      <c r="C336" s="76"/>
      <c r="D336" s="129">
        <v>24.73</v>
      </c>
      <c r="E336" s="129">
        <v>20.13</v>
      </c>
      <c r="F336" s="128"/>
      <c r="G336" s="124">
        <f>IF(SUM(F330:F343) &gt; 24,E336 * F336, D336* F336)</f>
        <v>0</v>
      </c>
    </row>
    <row r="337" spans="1:7" ht="16" customHeight="1">
      <c r="A337" s="73" t="s">
        <v>135</v>
      </c>
      <c r="B337" s="74"/>
      <c r="C337" s="74"/>
      <c r="D337" s="130">
        <v>24.73</v>
      </c>
      <c r="E337" s="130">
        <v>20.13</v>
      </c>
      <c r="F337" s="127"/>
      <c r="G337" s="125">
        <f>IF(SUM(F330:F343) &gt; 24,E337 * F337, D337* F337)</f>
        <v>0</v>
      </c>
    </row>
    <row r="338" spans="1:7" ht="16" customHeight="1">
      <c r="A338" s="75" t="s">
        <v>135</v>
      </c>
      <c r="B338" s="76"/>
      <c r="C338" s="76"/>
      <c r="D338" s="129">
        <v>24.73</v>
      </c>
      <c r="E338" s="129">
        <v>20.13</v>
      </c>
      <c r="F338" s="128"/>
      <c r="G338" s="124">
        <f>IF(SUM(F330:F343) &gt; 24,E338 * F338, D338* F338)</f>
        <v>0</v>
      </c>
    </row>
    <row r="339" spans="1:7" ht="16" customHeight="1">
      <c r="A339" s="73" t="s">
        <v>135</v>
      </c>
      <c r="B339" s="74"/>
      <c r="C339" s="74"/>
      <c r="D339" s="130">
        <v>24.73</v>
      </c>
      <c r="E339" s="130">
        <v>20.13</v>
      </c>
      <c r="F339" s="127"/>
      <c r="G339" s="125">
        <f>IF(SUM(F330:F343) &gt; 24,E339 * F339, D339* F339)</f>
        <v>0</v>
      </c>
    </row>
    <row r="340" spans="1:7" ht="16" customHeight="1">
      <c r="A340" s="75" t="s">
        <v>135</v>
      </c>
      <c r="B340" s="76"/>
      <c r="C340" s="76"/>
      <c r="D340" s="129">
        <v>24.73</v>
      </c>
      <c r="E340" s="129">
        <v>20.13</v>
      </c>
      <c r="F340" s="128"/>
      <c r="G340" s="124">
        <f>IF(SUM(F330:F343) &gt; 24,E340 * F340, D340* F340)</f>
        <v>0</v>
      </c>
    </row>
    <row r="341" spans="1:7" ht="16" customHeight="1">
      <c r="A341" s="73" t="s">
        <v>135</v>
      </c>
      <c r="B341" s="74"/>
      <c r="C341" s="74"/>
      <c r="D341" s="130">
        <v>24.73</v>
      </c>
      <c r="E341" s="130">
        <v>20.13</v>
      </c>
      <c r="F341" s="127"/>
      <c r="G341" s="125">
        <f>IF(SUM(F330:F343) &gt; 24,E341 * F341, D341* F341)</f>
        <v>0</v>
      </c>
    </row>
    <row r="342" spans="1:7" ht="16" customHeight="1">
      <c r="A342" s="75" t="s">
        <v>135</v>
      </c>
      <c r="B342" s="76"/>
      <c r="C342" s="76"/>
      <c r="D342" s="129">
        <v>24.73</v>
      </c>
      <c r="E342" s="129">
        <v>20.13</v>
      </c>
      <c r="F342" s="128"/>
      <c r="G342" s="124">
        <f>IF(SUM(F330:F343) &gt; 24,E342 * F342, D342* F342)</f>
        <v>0</v>
      </c>
    </row>
    <row r="343" spans="1:7" ht="16" customHeight="1">
      <c r="A343" s="73" t="s">
        <v>135</v>
      </c>
      <c r="B343" s="74"/>
      <c r="C343" s="74"/>
      <c r="D343" s="130">
        <v>24.73</v>
      </c>
      <c r="E343" s="130">
        <v>20.13</v>
      </c>
      <c r="F343" s="127"/>
      <c r="G343" s="125">
        <f>IF(SUM(F330:F343) &gt; 24,E343 * F343, D343* F343)</f>
        <v>0</v>
      </c>
    </row>
    <row r="344" spans="1:7">
      <c r="A344" s="93" t="s">
        <v>356</v>
      </c>
      <c r="B344" s="94"/>
      <c r="C344" s="95"/>
      <c r="D344" s="94"/>
      <c r="E344" s="94"/>
      <c r="F344" s="184">
        <f>SUM(G316:G343)</f>
        <v>0</v>
      </c>
      <c r="G344" s="185"/>
    </row>
    <row r="345" spans="1:7" ht="17" thickBot="1"/>
    <row r="346" spans="1:7">
      <c r="A346" s="332" t="s">
        <v>219</v>
      </c>
      <c r="B346" s="333"/>
      <c r="C346" s="333"/>
      <c r="D346" s="333"/>
      <c r="E346" s="333"/>
      <c r="F346" s="333"/>
      <c r="G346" s="334"/>
    </row>
    <row r="347" spans="1:7">
      <c r="A347" s="67" t="s">
        <v>231</v>
      </c>
      <c r="B347" s="66"/>
      <c r="C347" s="313" t="s">
        <v>232</v>
      </c>
      <c r="D347" s="313"/>
      <c r="E347" s="313"/>
      <c r="F347" s="313"/>
      <c r="G347" s="314"/>
    </row>
    <row r="348" spans="1:7">
      <c r="A348" s="67" t="s">
        <v>233</v>
      </c>
      <c r="B348" s="66"/>
      <c r="C348" s="313" t="s">
        <v>223</v>
      </c>
      <c r="D348" s="313"/>
      <c r="E348" s="313"/>
      <c r="F348" s="313"/>
      <c r="G348" s="314"/>
    </row>
    <row r="349" spans="1:7">
      <c r="A349" s="67" t="s">
        <v>238</v>
      </c>
      <c r="B349" s="66"/>
      <c r="C349" s="313" t="s">
        <v>222</v>
      </c>
      <c r="D349" s="313"/>
      <c r="E349" s="313"/>
      <c r="F349" s="313"/>
      <c r="G349" s="314"/>
    </row>
    <row r="350" spans="1:7">
      <c r="A350" s="67" t="s">
        <v>221</v>
      </c>
      <c r="B350" s="66"/>
      <c r="C350" s="315"/>
      <c r="D350" s="315"/>
      <c r="E350" s="315"/>
      <c r="F350" s="315"/>
      <c r="G350" s="316"/>
    </row>
    <row r="351" spans="1:7" ht="17" thickBot="1">
      <c r="A351" s="68" t="s">
        <v>220</v>
      </c>
      <c r="B351" s="69"/>
      <c r="C351" s="302"/>
      <c r="D351" s="302"/>
      <c r="E351" s="302"/>
      <c r="F351" s="302"/>
      <c r="G351" s="303"/>
    </row>
    <row r="352" spans="1:7">
      <c r="A352" s="154"/>
      <c r="B352" s="66"/>
      <c r="C352" s="66"/>
      <c r="D352" s="66"/>
      <c r="E352" s="66"/>
      <c r="F352" s="66"/>
      <c r="G352" s="66"/>
    </row>
    <row r="353" spans="1:7">
      <c r="A353" s="154"/>
      <c r="B353" s="66"/>
      <c r="C353" s="66"/>
      <c r="D353" s="66"/>
      <c r="E353" s="66"/>
      <c r="F353" s="66"/>
      <c r="G353" s="66"/>
    </row>
    <row r="354" spans="1:7">
      <c r="A354" s="154"/>
      <c r="B354" s="66"/>
      <c r="C354" s="66"/>
      <c r="D354" s="66"/>
      <c r="E354" s="66"/>
      <c r="F354" s="66"/>
      <c r="G354" s="66"/>
    </row>
    <row r="355" spans="1:7">
      <c r="A355" s="154"/>
      <c r="B355" s="66"/>
      <c r="C355" s="66"/>
      <c r="D355" s="66"/>
      <c r="E355" s="66"/>
      <c r="F355" s="66"/>
      <c r="G355" s="66"/>
    </row>
    <row r="356" spans="1:7">
      <c r="A356" s="154"/>
      <c r="B356" s="66"/>
      <c r="C356" s="66"/>
      <c r="D356" s="66"/>
      <c r="E356" s="66"/>
      <c r="F356" s="66"/>
      <c r="G356" s="66"/>
    </row>
    <row r="357" spans="1:7">
      <c r="A357" s="154"/>
      <c r="B357" s="66"/>
      <c r="C357" s="66"/>
      <c r="D357" s="66"/>
      <c r="E357" s="66"/>
      <c r="F357" s="66"/>
      <c r="G357" s="66"/>
    </row>
    <row r="358" spans="1:7">
      <c r="A358" s="154"/>
      <c r="B358" s="66"/>
      <c r="C358" s="66"/>
      <c r="D358" s="66"/>
      <c r="E358" s="66"/>
      <c r="F358" s="66"/>
      <c r="G358" s="66"/>
    </row>
    <row r="359" spans="1:7">
      <c r="A359" s="154"/>
      <c r="B359" s="66"/>
      <c r="C359" s="66"/>
      <c r="D359" s="66"/>
      <c r="E359" s="66"/>
      <c r="F359" s="66"/>
      <c r="G359" s="66"/>
    </row>
    <row r="360" spans="1:7">
      <c r="A360" s="77" t="s">
        <v>145</v>
      </c>
      <c r="B360" s="3"/>
      <c r="C360" s="4"/>
      <c r="D360" s="7"/>
      <c r="E360" s="7" t="s">
        <v>146</v>
      </c>
      <c r="F360" s="307">
        <f>F45</f>
        <v>0</v>
      </c>
      <c r="G360" s="307"/>
    </row>
    <row r="361" spans="1:7">
      <c r="A361" s="6" t="s">
        <v>229</v>
      </c>
      <c r="B361" s="3"/>
      <c r="C361" s="4"/>
      <c r="D361" s="7"/>
      <c r="E361" s="7" t="s">
        <v>147</v>
      </c>
      <c r="F361" s="307">
        <f>F87</f>
        <v>0</v>
      </c>
      <c r="G361" s="307"/>
    </row>
    <row r="362" spans="1:7">
      <c r="A362" s="6" t="s">
        <v>267</v>
      </c>
      <c r="B362" s="3"/>
      <c r="C362" s="4"/>
      <c r="D362" s="7"/>
      <c r="E362" s="7" t="s">
        <v>148</v>
      </c>
      <c r="F362" s="307">
        <f>F123</f>
        <v>0</v>
      </c>
      <c r="G362" s="307"/>
    </row>
    <row r="363" spans="1:7">
      <c r="A363" s="6" t="s">
        <v>266</v>
      </c>
      <c r="B363" s="3"/>
      <c r="C363" s="4"/>
      <c r="D363" s="7"/>
      <c r="E363" s="7" t="s">
        <v>149</v>
      </c>
      <c r="F363" s="307">
        <f>F169</f>
        <v>0</v>
      </c>
      <c r="G363" s="307"/>
    </row>
    <row r="364" spans="1:7">
      <c r="A364" s="6" t="s">
        <v>265</v>
      </c>
      <c r="B364" s="3"/>
      <c r="C364" s="4"/>
      <c r="D364" s="7"/>
      <c r="E364" s="7" t="s">
        <v>150</v>
      </c>
      <c r="F364" s="307">
        <f>F217</f>
        <v>0</v>
      </c>
      <c r="G364" s="307"/>
    </row>
    <row r="365" spans="1:7">
      <c r="A365" s="6" t="s">
        <v>264</v>
      </c>
      <c r="B365" s="3"/>
      <c r="C365" s="4"/>
      <c r="D365" s="7"/>
      <c r="E365" s="7" t="s">
        <v>151</v>
      </c>
      <c r="F365" s="307">
        <f>F263</f>
        <v>0</v>
      </c>
      <c r="G365" s="307"/>
    </row>
    <row r="366" spans="1:7">
      <c r="B366" s="3"/>
      <c r="C366" s="4"/>
      <c r="D366" s="7"/>
      <c r="E366" s="7" t="s">
        <v>152</v>
      </c>
      <c r="F366" s="307">
        <f>F309</f>
        <v>0</v>
      </c>
      <c r="G366" s="307"/>
    </row>
    <row r="367" spans="1:7">
      <c r="A367" s="77" t="s">
        <v>154</v>
      </c>
      <c r="B367" s="3"/>
      <c r="C367" s="3"/>
      <c r="D367" s="78"/>
      <c r="E367" s="7" t="s">
        <v>357</v>
      </c>
      <c r="F367" s="307">
        <f>F344</f>
        <v>0</v>
      </c>
      <c r="G367" s="307"/>
    </row>
    <row r="368" spans="1:7">
      <c r="A368" s="6" t="s">
        <v>229</v>
      </c>
      <c r="B368" s="3"/>
      <c r="C368" s="3"/>
      <c r="D368" s="78"/>
    </row>
    <row r="369" spans="1:7">
      <c r="A369" s="6" t="s">
        <v>263</v>
      </c>
      <c r="B369" s="3"/>
      <c r="C369" s="3"/>
      <c r="D369" s="78"/>
      <c r="E369" s="79" t="s">
        <v>153</v>
      </c>
      <c r="F369" s="307">
        <f>SUM(F360:F366)</f>
        <v>0</v>
      </c>
      <c r="G369" s="307"/>
    </row>
    <row r="370" spans="1:7">
      <c r="A370" s="6" t="s">
        <v>262</v>
      </c>
      <c r="B370" s="3"/>
      <c r="C370" s="3"/>
      <c r="D370" s="3"/>
    </row>
    <row r="371" spans="1:7">
      <c r="A371" s="6" t="s">
        <v>261</v>
      </c>
      <c r="B371" s="3"/>
      <c r="C371" s="3"/>
      <c r="D371" s="3"/>
      <c r="E371" s="7" t="s">
        <v>155</v>
      </c>
      <c r="F371" s="307">
        <f>IF(F369&gt;=1000,F369*0.21, IF(F369&gt;=500, F369*0.15,  IF(F369&gt;=150, F369*0.09, 0)))</f>
        <v>0</v>
      </c>
      <c r="G371" s="307">
        <f>IF(F371 &gt; 99,E371 * F371, D370* F371)</f>
        <v>0</v>
      </c>
    </row>
    <row r="372" spans="1:7">
      <c r="A372" s="6" t="s">
        <v>260</v>
      </c>
      <c r="B372" s="3"/>
      <c r="C372" s="3"/>
      <c r="D372" s="3"/>
    </row>
    <row r="373" spans="1:7">
      <c r="A373" s="2"/>
      <c r="B373" s="3"/>
      <c r="C373" s="3"/>
      <c r="E373" s="7" t="s">
        <v>156</v>
      </c>
      <c r="F373" s="307" t="str">
        <f>IF(F369&gt;=500.01,F369*0.05,IF(F369&gt;=50.01,F369*0.2,IF(F369&gt;=25,10,IF(F369&gt;=0.01,8,""))))</f>
        <v/>
      </c>
      <c r="G373" s="307" t="e">
        <f>IF(F373 &gt; 99,E373 * F373, D372* F373)</f>
        <v>#VALUE!</v>
      </c>
    </row>
    <row r="374" spans="1:7">
      <c r="A374" s="193" t="s">
        <v>270</v>
      </c>
      <c r="B374" s="135"/>
      <c r="C374" s="136"/>
      <c r="D374" s="3"/>
      <c r="E374" s="116" t="s">
        <v>245</v>
      </c>
      <c r="F374" s="308"/>
      <c r="G374" s="308"/>
    </row>
    <row r="375" spans="1:7" ht="16" customHeight="1">
      <c r="A375" s="193"/>
      <c r="B375" s="3"/>
      <c r="C375" s="134"/>
      <c r="D375" s="3"/>
    </row>
    <row r="376" spans="1:7" ht="17" thickBot="1">
      <c r="A376" s="193"/>
      <c r="B376" s="3"/>
      <c r="C376" s="3"/>
      <c r="E376" s="79" t="s">
        <v>157</v>
      </c>
      <c r="F376" s="309">
        <f>(SUM(F369, F373))-F371</f>
        <v>0</v>
      </c>
      <c r="G376" s="309"/>
    </row>
    <row r="377" spans="1:7">
      <c r="A377" s="193"/>
      <c r="B377" s="3"/>
      <c r="C377" s="3"/>
      <c r="D377" s="3"/>
      <c r="E377" s="3"/>
      <c r="F377" s="3"/>
      <c r="G377" s="2"/>
    </row>
    <row r="378" spans="1:7">
      <c r="A378" s="193"/>
      <c r="B378" s="3"/>
      <c r="C378" s="3"/>
      <c r="D378" s="3"/>
      <c r="E378" s="3"/>
      <c r="F378" s="3"/>
      <c r="G378" s="2"/>
    </row>
    <row r="379" spans="1:7" ht="10" customHeight="1">
      <c r="A379" s="298"/>
      <c r="B379" s="298"/>
      <c r="C379" s="298"/>
      <c r="D379" s="298"/>
      <c r="E379" s="298"/>
      <c r="F379" s="298"/>
      <c r="G379" s="298"/>
    </row>
    <row r="380" spans="1:7" ht="12" customHeight="1">
      <c r="A380" s="301" t="s">
        <v>246</v>
      </c>
      <c r="B380" s="301"/>
      <c r="C380" s="301"/>
      <c r="D380" s="301"/>
      <c r="E380" s="301"/>
      <c r="F380" s="301"/>
      <c r="G380" s="301"/>
    </row>
    <row r="381" spans="1:7" ht="12" customHeight="1">
      <c r="A381" s="301"/>
      <c r="B381" s="301"/>
      <c r="C381" s="301"/>
      <c r="D381" s="301"/>
      <c r="E381" s="301"/>
      <c r="F381" s="301"/>
      <c r="G381" s="301"/>
    </row>
    <row r="382" spans="1:7" ht="10" customHeight="1" thickBot="1">
      <c r="A382" s="16"/>
      <c r="B382" s="17"/>
      <c r="C382" s="17"/>
      <c r="D382" s="17"/>
      <c r="E382" s="17"/>
      <c r="F382" s="17"/>
      <c r="G382" s="16"/>
    </row>
    <row r="383" spans="1:7" ht="10" customHeight="1" thickTop="1"/>
    <row r="384" spans="1:7" ht="18" customHeight="1">
      <c r="A384" s="19" t="s">
        <v>158</v>
      </c>
      <c r="B384" s="20"/>
      <c r="C384" s="20"/>
      <c r="D384" s="20"/>
      <c r="E384" s="20"/>
      <c r="F384" s="20"/>
      <c r="G384" s="18"/>
    </row>
    <row r="385" spans="1:7" ht="18" customHeight="1">
      <c r="A385" s="21" t="s">
        <v>167</v>
      </c>
      <c r="B385" s="295"/>
      <c r="C385" s="295"/>
      <c r="D385" s="295"/>
      <c r="E385" s="295"/>
      <c r="F385" s="295"/>
      <c r="G385" s="295"/>
    </row>
    <row r="386" spans="1:7" ht="18" customHeight="1">
      <c r="A386" s="21" t="s">
        <v>171</v>
      </c>
      <c r="B386" s="299"/>
      <c r="C386" s="299"/>
      <c r="D386" s="299"/>
      <c r="E386" s="299"/>
      <c r="F386" s="299"/>
      <c r="G386" s="299"/>
    </row>
    <row r="387" spans="1:7" ht="18" customHeight="1">
      <c r="A387" s="21" t="s">
        <v>159</v>
      </c>
      <c r="B387" s="295"/>
      <c r="C387" s="295"/>
      <c r="D387" s="22" t="s">
        <v>160</v>
      </c>
      <c r="E387" s="23"/>
      <c r="F387" s="22" t="s">
        <v>163</v>
      </c>
      <c r="G387" s="23"/>
    </row>
    <row r="388" spans="1:7" ht="18" customHeight="1">
      <c r="A388" s="21" t="s">
        <v>162</v>
      </c>
      <c r="B388" s="295"/>
      <c r="C388" s="295"/>
      <c r="D388" s="295"/>
      <c r="E388" s="20" t="s">
        <v>161</v>
      </c>
      <c r="F388" s="295"/>
      <c r="G388" s="295"/>
    </row>
    <row r="389" spans="1:7" ht="10" customHeight="1">
      <c r="A389" s="300"/>
      <c r="B389" s="300"/>
      <c r="C389" s="300"/>
      <c r="D389" s="300"/>
      <c r="E389" s="300"/>
      <c r="F389" s="300"/>
      <c r="G389" s="300"/>
    </row>
    <row r="390" spans="1:7" ht="18" customHeight="1">
      <c r="A390" s="19" t="s">
        <v>164</v>
      </c>
      <c r="B390" s="20"/>
      <c r="C390" s="20"/>
      <c r="D390" s="20"/>
      <c r="E390" s="20"/>
      <c r="F390" s="20"/>
      <c r="G390" s="18"/>
    </row>
    <row r="391" spans="1:7" ht="18" customHeight="1">
      <c r="A391" s="21" t="s">
        <v>167</v>
      </c>
      <c r="B391" s="295"/>
      <c r="C391" s="295"/>
      <c r="D391" s="295"/>
      <c r="E391" s="295"/>
      <c r="F391" s="295"/>
      <c r="G391" s="295"/>
    </row>
    <row r="392" spans="1:7" ht="18" customHeight="1">
      <c r="A392" s="21" t="s">
        <v>171</v>
      </c>
      <c r="B392" s="299"/>
      <c r="C392" s="299"/>
      <c r="D392" s="299"/>
      <c r="E392" s="299"/>
      <c r="F392" s="299"/>
      <c r="G392" s="299"/>
    </row>
    <row r="393" spans="1:7" ht="18" customHeight="1">
      <c r="A393" s="21" t="s">
        <v>159</v>
      </c>
      <c r="B393" s="295"/>
      <c r="C393" s="295"/>
      <c r="D393" s="22" t="s">
        <v>160</v>
      </c>
      <c r="E393" s="23"/>
      <c r="F393" s="22" t="s">
        <v>163</v>
      </c>
      <c r="G393" s="23"/>
    </row>
    <row r="394" spans="1:7" ht="18" customHeight="1">
      <c r="A394" s="21" t="s">
        <v>162</v>
      </c>
      <c r="B394" s="295"/>
      <c r="C394" s="295"/>
      <c r="D394" s="295"/>
      <c r="E394" s="20" t="s">
        <v>161</v>
      </c>
      <c r="F394" s="295"/>
      <c r="G394" s="295"/>
    </row>
    <row r="395" spans="1:7" ht="18" customHeight="1">
      <c r="A395" s="21" t="s">
        <v>165</v>
      </c>
      <c r="B395" s="296"/>
      <c r="C395" s="296"/>
      <c r="D395" s="296"/>
      <c r="E395" s="296"/>
      <c r="F395" s="296"/>
      <c r="G395" s="296"/>
    </row>
    <row r="396" spans="1:7" ht="10" customHeight="1">
      <c r="A396" s="21"/>
      <c r="G396" s="1"/>
    </row>
    <row r="397" spans="1:7">
      <c r="A397" s="297" t="s">
        <v>166</v>
      </c>
      <c r="B397" s="24" t="b">
        <v>0</v>
      </c>
      <c r="C397" s="26" t="s">
        <v>168</v>
      </c>
      <c r="D397" s="25" t="b">
        <v>0</v>
      </c>
      <c r="E397" s="26" t="s">
        <v>169</v>
      </c>
      <c r="F397" s="25" t="b">
        <v>0</v>
      </c>
      <c r="G397" s="27" t="s">
        <v>170</v>
      </c>
    </row>
    <row r="398" spans="1:7">
      <c r="A398" s="297"/>
      <c r="B398" s="24" t="b">
        <v>0</v>
      </c>
      <c r="C398" s="26" t="s">
        <v>172</v>
      </c>
    </row>
    <row r="399" spans="1:7" ht="18" customHeight="1">
      <c r="A399" s="21" t="s">
        <v>167</v>
      </c>
      <c r="B399" s="296"/>
      <c r="C399" s="296"/>
      <c r="D399" s="296"/>
      <c r="E399" s="296"/>
      <c r="F399" s="296"/>
      <c r="G399" s="296"/>
    </row>
    <row r="400" spans="1:7" ht="10" customHeight="1">
      <c r="A400" s="21"/>
      <c r="G400" s="1"/>
    </row>
    <row r="401" spans="1:7" ht="16" customHeight="1">
      <c r="A401" s="323" t="s">
        <v>323</v>
      </c>
      <c r="B401" s="324"/>
      <c r="C401" s="324"/>
      <c r="D401" s="324"/>
      <c r="E401" s="324"/>
      <c r="F401" s="324"/>
      <c r="G401" s="325"/>
    </row>
    <row r="402" spans="1:7">
      <c r="A402" s="326"/>
      <c r="B402" s="327"/>
      <c r="C402" s="327"/>
      <c r="D402" s="327"/>
      <c r="E402" s="327"/>
      <c r="F402" s="327"/>
      <c r="G402" s="328"/>
    </row>
    <row r="403" spans="1:7">
      <c r="A403" s="326"/>
      <c r="B403" s="327"/>
      <c r="C403" s="327"/>
      <c r="D403" s="327"/>
      <c r="E403" s="327"/>
      <c r="F403" s="327"/>
      <c r="G403" s="328"/>
    </row>
    <row r="404" spans="1:7">
      <c r="A404" s="326"/>
      <c r="B404" s="327"/>
      <c r="C404" s="327"/>
      <c r="D404" s="327"/>
      <c r="E404" s="327"/>
      <c r="F404" s="327"/>
      <c r="G404" s="328"/>
    </row>
    <row r="405" spans="1:7">
      <c r="A405" s="326"/>
      <c r="B405" s="327"/>
      <c r="C405" s="327"/>
      <c r="D405" s="327"/>
      <c r="E405" s="327"/>
      <c r="F405" s="327"/>
      <c r="G405" s="328"/>
    </row>
    <row r="406" spans="1:7">
      <c r="A406" s="326"/>
      <c r="B406" s="327"/>
      <c r="C406" s="327"/>
      <c r="D406" s="327"/>
      <c r="E406" s="327"/>
      <c r="F406" s="327"/>
      <c r="G406" s="328"/>
    </row>
    <row r="407" spans="1:7">
      <c r="A407" s="326"/>
      <c r="B407" s="327"/>
      <c r="C407" s="327"/>
      <c r="D407" s="327"/>
      <c r="E407" s="327"/>
      <c r="F407" s="327"/>
      <c r="G407" s="328"/>
    </row>
    <row r="408" spans="1:7">
      <c r="A408" s="329"/>
      <c r="B408" s="330"/>
      <c r="C408" s="330"/>
      <c r="D408" s="330"/>
      <c r="E408" s="330"/>
      <c r="F408" s="330"/>
      <c r="G408" s="331"/>
    </row>
  </sheetData>
  <mergeCells count="569">
    <mergeCell ref="A1:G1"/>
    <mergeCell ref="A401:G408"/>
    <mergeCell ref="D282:E282"/>
    <mergeCell ref="A346:G346"/>
    <mergeCell ref="C348:G348"/>
    <mergeCell ref="D273:E273"/>
    <mergeCell ref="D274:E274"/>
    <mergeCell ref="A267:G267"/>
    <mergeCell ref="D329:E329"/>
    <mergeCell ref="D322:E322"/>
    <mergeCell ref="B59:B60"/>
    <mergeCell ref="D286:E286"/>
    <mergeCell ref="D287:E287"/>
    <mergeCell ref="D288:E288"/>
    <mergeCell ref="D289:E289"/>
    <mergeCell ref="D290:E290"/>
    <mergeCell ref="D291:E291"/>
    <mergeCell ref="A278:G278"/>
    <mergeCell ref="D275:E275"/>
    <mergeCell ref="D276:E276"/>
    <mergeCell ref="D268:E268"/>
    <mergeCell ref="D269:E269"/>
    <mergeCell ref="D270:E270"/>
    <mergeCell ref="D271:E271"/>
    <mergeCell ref="D272:E272"/>
    <mergeCell ref="D262:E262"/>
    <mergeCell ref="D260:E260"/>
    <mergeCell ref="D261:E261"/>
    <mergeCell ref="D279:E279"/>
    <mergeCell ref="A248:G248"/>
    <mergeCell ref="D251:E251"/>
    <mergeCell ref="D252:E252"/>
    <mergeCell ref="D253:E253"/>
    <mergeCell ref="D254:E254"/>
    <mergeCell ref="D255:E255"/>
    <mergeCell ref="D256:E256"/>
    <mergeCell ref="D257:E257"/>
    <mergeCell ref="D258:E258"/>
    <mergeCell ref="D280:E280"/>
    <mergeCell ref="D281:E281"/>
    <mergeCell ref="B5:B6"/>
    <mergeCell ref="D125:E125"/>
    <mergeCell ref="D126:E126"/>
    <mergeCell ref="D100:D101"/>
    <mergeCell ref="E100:E101"/>
    <mergeCell ref="D26:E26"/>
    <mergeCell ref="B391:G391"/>
    <mergeCell ref="F362:G362"/>
    <mergeCell ref="F363:G363"/>
    <mergeCell ref="F364:G364"/>
    <mergeCell ref="F365:G365"/>
    <mergeCell ref="F366:G366"/>
    <mergeCell ref="F367:G367"/>
    <mergeCell ref="D315:E315"/>
    <mergeCell ref="D316:E316"/>
    <mergeCell ref="D317:E317"/>
    <mergeCell ref="D318:E318"/>
    <mergeCell ref="D319:E319"/>
    <mergeCell ref="D320:E320"/>
    <mergeCell ref="C349:G349"/>
    <mergeCell ref="C347:G347"/>
    <mergeCell ref="C350:G350"/>
    <mergeCell ref="F376:G376"/>
    <mergeCell ref="D292:E292"/>
    <mergeCell ref="D293:E293"/>
    <mergeCell ref="D294:E294"/>
    <mergeCell ref="F360:G360"/>
    <mergeCell ref="F361:G361"/>
    <mergeCell ref="D297:E297"/>
    <mergeCell ref="D298:E298"/>
    <mergeCell ref="D295:E295"/>
    <mergeCell ref="D296:E296"/>
    <mergeCell ref="D321:E321"/>
    <mergeCell ref="D299:E299"/>
    <mergeCell ref="D300:E300"/>
    <mergeCell ref="D301:E301"/>
    <mergeCell ref="D302:E302"/>
    <mergeCell ref="D303:E303"/>
    <mergeCell ref="D304:E304"/>
    <mergeCell ref="D305:E305"/>
    <mergeCell ref="D306:E306"/>
    <mergeCell ref="D307:E307"/>
    <mergeCell ref="D308:E308"/>
    <mergeCell ref="A284:G284"/>
    <mergeCell ref="A314:G314"/>
    <mergeCell ref="A328:G328"/>
    <mergeCell ref="B394:D394"/>
    <mergeCell ref="F394:G394"/>
    <mergeCell ref="B399:G399"/>
    <mergeCell ref="A397:A398"/>
    <mergeCell ref="B395:G395"/>
    <mergeCell ref="A379:G379"/>
    <mergeCell ref="B385:G385"/>
    <mergeCell ref="B386:G386"/>
    <mergeCell ref="B387:C387"/>
    <mergeCell ref="B388:D388"/>
    <mergeCell ref="F388:G388"/>
    <mergeCell ref="A389:G389"/>
    <mergeCell ref="A380:G381"/>
    <mergeCell ref="B392:G392"/>
    <mergeCell ref="B393:C393"/>
    <mergeCell ref="C351:G351"/>
    <mergeCell ref="A285:G285"/>
    <mergeCell ref="F369:G369"/>
    <mergeCell ref="F371:G371"/>
    <mergeCell ref="F373:G373"/>
    <mergeCell ref="F374:G374"/>
    <mergeCell ref="G174:G175"/>
    <mergeCell ref="G176:G177"/>
    <mergeCell ref="G178:G179"/>
    <mergeCell ref="G180:G181"/>
    <mergeCell ref="G182:G183"/>
    <mergeCell ref="G184:G185"/>
    <mergeCell ref="F184:F185"/>
    <mergeCell ref="F182:F183"/>
    <mergeCell ref="F180:F181"/>
    <mergeCell ref="F178:F179"/>
    <mergeCell ref="F176:F177"/>
    <mergeCell ref="F174:F175"/>
    <mergeCell ref="E184:E185"/>
    <mergeCell ref="D184:D185"/>
    <mergeCell ref="D195:E195"/>
    <mergeCell ref="D196:E196"/>
    <mergeCell ref="D197:E197"/>
    <mergeCell ref="D198:E198"/>
    <mergeCell ref="B184:B185"/>
    <mergeCell ref="B182:B183"/>
    <mergeCell ref="B180:B181"/>
    <mergeCell ref="D187:E187"/>
    <mergeCell ref="D188:E188"/>
    <mergeCell ref="D189:E189"/>
    <mergeCell ref="D190:E190"/>
    <mergeCell ref="D191:E191"/>
    <mergeCell ref="D192:E192"/>
    <mergeCell ref="D193:E193"/>
    <mergeCell ref="B178:B179"/>
    <mergeCell ref="B176:B177"/>
    <mergeCell ref="B174:B175"/>
    <mergeCell ref="C184:C185"/>
    <mergeCell ref="C182:C183"/>
    <mergeCell ref="C180:C181"/>
    <mergeCell ref="C178:C179"/>
    <mergeCell ref="C176:C177"/>
    <mergeCell ref="C174:C175"/>
    <mergeCell ref="C164:C165"/>
    <mergeCell ref="B164:B165"/>
    <mergeCell ref="B161:B162"/>
    <mergeCell ref="B159:B160"/>
    <mergeCell ref="C159:C160"/>
    <mergeCell ref="F159:F160"/>
    <mergeCell ref="G159:G160"/>
    <mergeCell ref="C161:C162"/>
    <mergeCell ref="F161:F162"/>
    <mergeCell ref="G161:G162"/>
    <mergeCell ref="D154:E154"/>
    <mergeCell ref="D158:E158"/>
    <mergeCell ref="D159:E160"/>
    <mergeCell ref="D161:E162"/>
    <mergeCell ref="D163:E163"/>
    <mergeCell ref="D164:E165"/>
    <mergeCell ref="D166:E166"/>
    <mergeCell ref="D167:E167"/>
    <mergeCell ref="D145:E145"/>
    <mergeCell ref="D146:E146"/>
    <mergeCell ref="D147:E147"/>
    <mergeCell ref="D148:E148"/>
    <mergeCell ref="D149:E149"/>
    <mergeCell ref="D150:E150"/>
    <mergeCell ref="D151:E151"/>
    <mergeCell ref="D152:E152"/>
    <mergeCell ref="D153:E153"/>
    <mergeCell ref="D155:E155"/>
    <mergeCell ref="D156:E156"/>
    <mergeCell ref="D157:E157"/>
    <mergeCell ref="G120:G121"/>
    <mergeCell ref="D136:E136"/>
    <mergeCell ref="D138:E138"/>
    <mergeCell ref="D139:E139"/>
    <mergeCell ref="D140:E140"/>
    <mergeCell ref="D141:E141"/>
    <mergeCell ref="D142:E142"/>
    <mergeCell ref="D143:E143"/>
    <mergeCell ref="D144:E144"/>
    <mergeCell ref="D127:E127"/>
    <mergeCell ref="D128:E128"/>
    <mergeCell ref="D129:E129"/>
    <mergeCell ref="D130:E130"/>
    <mergeCell ref="D131:E131"/>
    <mergeCell ref="D132:E132"/>
    <mergeCell ref="D133:E133"/>
    <mergeCell ref="D134:E134"/>
    <mergeCell ref="D137:E137"/>
    <mergeCell ref="G110:G111"/>
    <mergeCell ref="F110:F111"/>
    <mergeCell ref="C110:C111"/>
    <mergeCell ref="C112:C113"/>
    <mergeCell ref="F112:F113"/>
    <mergeCell ref="F114:F115"/>
    <mergeCell ref="F116:F117"/>
    <mergeCell ref="F118:F119"/>
    <mergeCell ref="C118:C119"/>
    <mergeCell ref="C116:C117"/>
    <mergeCell ref="C114:C115"/>
    <mergeCell ref="G112:G113"/>
    <mergeCell ref="G114:G115"/>
    <mergeCell ref="G116:G117"/>
    <mergeCell ref="G118:G119"/>
    <mergeCell ref="D120:D121"/>
    <mergeCell ref="C120:C121"/>
    <mergeCell ref="B112:B113"/>
    <mergeCell ref="B120:B121"/>
    <mergeCell ref="B118:B119"/>
    <mergeCell ref="B116:B117"/>
    <mergeCell ref="B114:B115"/>
    <mergeCell ref="B110:B111"/>
    <mergeCell ref="F120:F121"/>
    <mergeCell ref="D108:D109"/>
    <mergeCell ref="D110:D111"/>
    <mergeCell ref="E102:E103"/>
    <mergeCell ref="E106:E107"/>
    <mergeCell ref="E110:E111"/>
    <mergeCell ref="E114:E115"/>
    <mergeCell ref="E118:E119"/>
    <mergeCell ref="D116:D117"/>
    <mergeCell ref="D112:D113"/>
    <mergeCell ref="D114:D115"/>
    <mergeCell ref="D118:D119"/>
    <mergeCell ref="F108:F109"/>
    <mergeCell ref="F106:F107"/>
    <mergeCell ref="F104:F105"/>
    <mergeCell ref="F102:F103"/>
    <mergeCell ref="F100:F101"/>
    <mergeCell ref="F98:F99"/>
    <mergeCell ref="G98:G99"/>
    <mergeCell ref="G108:G109"/>
    <mergeCell ref="G106:G107"/>
    <mergeCell ref="G104:G105"/>
    <mergeCell ref="G102:G103"/>
    <mergeCell ref="G100:G101"/>
    <mergeCell ref="B108:B109"/>
    <mergeCell ref="B106:B107"/>
    <mergeCell ref="B104:B105"/>
    <mergeCell ref="B102:B103"/>
    <mergeCell ref="B100:B101"/>
    <mergeCell ref="C108:C109"/>
    <mergeCell ref="C106:C107"/>
    <mergeCell ref="C104:C105"/>
    <mergeCell ref="C102:C103"/>
    <mergeCell ref="C100:C101"/>
    <mergeCell ref="G96:G97"/>
    <mergeCell ref="B98:B99"/>
    <mergeCell ref="B96:B97"/>
    <mergeCell ref="C98:C99"/>
    <mergeCell ref="E98:E99"/>
    <mergeCell ref="E94:E95"/>
    <mergeCell ref="D98:D99"/>
    <mergeCell ref="D96:D97"/>
    <mergeCell ref="D94:D95"/>
    <mergeCell ref="E96:E97"/>
    <mergeCell ref="G94:G95"/>
    <mergeCell ref="C96:C97"/>
    <mergeCell ref="F96:F97"/>
    <mergeCell ref="B81:B82"/>
    <mergeCell ref="D81:D82"/>
    <mergeCell ref="E81:E82"/>
    <mergeCell ref="F81:F82"/>
    <mergeCell ref="B94:B95"/>
    <mergeCell ref="F94:F95"/>
    <mergeCell ref="B85:B86"/>
    <mergeCell ref="B83:B84"/>
    <mergeCell ref="C83:C84"/>
    <mergeCell ref="C85:C86"/>
    <mergeCell ref="F83:F84"/>
    <mergeCell ref="C90:C91"/>
    <mergeCell ref="B90:B91"/>
    <mergeCell ref="C92:C93"/>
    <mergeCell ref="B92:B93"/>
    <mergeCell ref="F92:F93"/>
    <mergeCell ref="G69:G70"/>
    <mergeCell ref="G67:G68"/>
    <mergeCell ref="G81:G82"/>
    <mergeCell ref="E85:E86"/>
    <mergeCell ref="E92:E93"/>
    <mergeCell ref="G83:G84"/>
    <mergeCell ref="G85:G86"/>
    <mergeCell ref="G90:G91"/>
    <mergeCell ref="F90:F91"/>
    <mergeCell ref="F78:F79"/>
    <mergeCell ref="F76:F77"/>
    <mergeCell ref="F74:F75"/>
    <mergeCell ref="F72:F73"/>
    <mergeCell ref="F69:F70"/>
    <mergeCell ref="F67:F68"/>
    <mergeCell ref="E78:E79"/>
    <mergeCell ref="E76:E77"/>
    <mergeCell ref="G92:G93"/>
    <mergeCell ref="E83:E84"/>
    <mergeCell ref="G78:G79"/>
    <mergeCell ref="G76:G77"/>
    <mergeCell ref="G74:G75"/>
    <mergeCell ref="F85:F86"/>
    <mergeCell ref="E90:E91"/>
    <mergeCell ref="G48:G49"/>
    <mergeCell ref="F50:F51"/>
    <mergeCell ref="G50:G51"/>
    <mergeCell ref="F54:F55"/>
    <mergeCell ref="G54:G55"/>
    <mergeCell ref="D57:D58"/>
    <mergeCell ref="E57:E58"/>
    <mergeCell ref="D59:D60"/>
    <mergeCell ref="E59:E60"/>
    <mergeCell ref="F57:F58"/>
    <mergeCell ref="G57:G58"/>
    <mergeCell ref="G59:G60"/>
    <mergeCell ref="F59:F60"/>
    <mergeCell ref="C57:C58"/>
    <mergeCell ref="D62:D63"/>
    <mergeCell ref="E62:E63"/>
    <mergeCell ref="C62:C63"/>
    <mergeCell ref="B57:B58"/>
    <mergeCell ref="C59:C60"/>
    <mergeCell ref="B62:B63"/>
    <mergeCell ref="C64:C65"/>
    <mergeCell ref="F41:F42"/>
    <mergeCell ref="D43:E43"/>
    <mergeCell ref="D44:E44"/>
    <mergeCell ref="C48:C49"/>
    <mergeCell ref="B48:B49"/>
    <mergeCell ref="D48:E49"/>
    <mergeCell ref="D50:D51"/>
    <mergeCell ref="E50:E51"/>
    <mergeCell ref="D54:D55"/>
    <mergeCell ref="E54:E55"/>
    <mergeCell ref="C50:C51"/>
    <mergeCell ref="B50:B51"/>
    <mergeCell ref="F48:F49"/>
    <mergeCell ref="B54:B55"/>
    <mergeCell ref="C54:C55"/>
    <mergeCell ref="F62:F63"/>
    <mergeCell ref="G41:G42"/>
    <mergeCell ref="B41:B42"/>
    <mergeCell ref="B31:B32"/>
    <mergeCell ref="B27:B28"/>
    <mergeCell ref="B19:B20"/>
    <mergeCell ref="C31:C32"/>
    <mergeCell ref="F31:F32"/>
    <mergeCell ref="D41:E42"/>
    <mergeCell ref="C41:C42"/>
    <mergeCell ref="C39:C40"/>
    <mergeCell ref="B36:B37"/>
    <mergeCell ref="B39:B40"/>
    <mergeCell ref="B33:B34"/>
    <mergeCell ref="C33:C34"/>
    <mergeCell ref="C23:C24"/>
    <mergeCell ref="B23:B24"/>
    <mergeCell ref="B29:B30"/>
    <mergeCell ref="C29:C30"/>
    <mergeCell ref="D29:E30"/>
    <mergeCell ref="D27:E28"/>
    <mergeCell ref="F27:F28"/>
    <mergeCell ref="D3:E3"/>
    <mergeCell ref="D5:E6"/>
    <mergeCell ref="D7:E8"/>
    <mergeCell ref="D9:E9"/>
    <mergeCell ref="D10:E10"/>
    <mergeCell ref="D11:E11"/>
    <mergeCell ref="D12:E12"/>
    <mergeCell ref="D13:E13"/>
    <mergeCell ref="D14:E15"/>
    <mergeCell ref="B14:B15"/>
    <mergeCell ref="C14:C15"/>
    <mergeCell ref="F5:F6"/>
    <mergeCell ref="G5:G6"/>
    <mergeCell ref="C7:C8"/>
    <mergeCell ref="B7:B8"/>
    <mergeCell ref="F7:F8"/>
    <mergeCell ref="G7:G8"/>
    <mergeCell ref="G31:G32"/>
    <mergeCell ref="D18:E18"/>
    <mergeCell ref="D16:E17"/>
    <mergeCell ref="B16:B17"/>
    <mergeCell ref="F14:F15"/>
    <mergeCell ref="G14:G15"/>
    <mergeCell ref="F29:F30"/>
    <mergeCell ref="G29:G30"/>
    <mergeCell ref="G27:G28"/>
    <mergeCell ref="D23:E24"/>
    <mergeCell ref="D22:E22"/>
    <mergeCell ref="D21:E21"/>
    <mergeCell ref="D19:E20"/>
    <mergeCell ref="G16:G17"/>
    <mergeCell ref="G23:G24"/>
    <mergeCell ref="G19:G20"/>
    <mergeCell ref="C5:C6"/>
    <mergeCell ref="F33:F34"/>
    <mergeCell ref="G33:G34"/>
    <mergeCell ref="D31:E32"/>
    <mergeCell ref="D33:E34"/>
    <mergeCell ref="D35:E35"/>
    <mergeCell ref="D36:E37"/>
    <mergeCell ref="D38:E38"/>
    <mergeCell ref="D39:E40"/>
    <mergeCell ref="F36:F37"/>
    <mergeCell ref="F39:F40"/>
    <mergeCell ref="F19:F20"/>
    <mergeCell ref="F16:F17"/>
    <mergeCell ref="F23:F24"/>
    <mergeCell ref="C36:C37"/>
    <mergeCell ref="G36:G37"/>
    <mergeCell ref="G39:G40"/>
    <mergeCell ref="C69:C70"/>
    <mergeCell ref="C67:C68"/>
    <mergeCell ref="B78:B79"/>
    <mergeCell ref="B76:B77"/>
    <mergeCell ref="D76:D77"/>
    <mergeCell ref="G62:G63"/>
    <mergeCell ref="G64:G65"/>
    <mergeCell ref="F64:F65"/>
    <mergeCell ref="B64:B65"/>
    <mergeCell ref="D64:D65"/>
    <mergeCell ref="E64:E65"/>
    <mergeCell ref="B74:B75"/>
    <mergeCell ref="B72:B73"/>
    <mergeCell ref="B69:B70"/>
    <mergeCell ref="B67:B68"/>
    <mergeCell ref="E74:E75"/>
    <mergeCell ref="D74:D75"/>
    <mergeCell ref="D72:D73"/>
    <mergeCell ref="E72:E73"/>
    <mergeCell ref="E69:E70"/>
    <mergeCell ref="D69:D70"/>
    <mergeCell ref="E67:E68"/>
    <mergeCell ref="D67:D68"/>
    <mergeCell ref="G72:G73"/>
    <mergeCell ref="E182:E183"/>
    <mergeCell ref="D180:D181"/>
    <mergeCell ref="E180:E181"/>
    <mergeCell ref="D176:D177"/>
    <mergeCell ref="E176:E177"/>
    <mergeCell ref="C78:C79"/>
    <mergeCell ref="C76:C77"/>
    <mergeCell ref="C74:C75"/>
    <mergeCell ref="C72:C73"/>
    <mergeCell ref="D92:D93"/>
    <mergeCell ref="D90:D91"/>
    <mergeCell ref="D85:D86"/>
    <mergeCell ref="D83:D84"/>
    <mergeCell ref="D78:D79"/>
    <mergeCell ref="C81:C82"/>
    <mergeCell ref="C94:C95"/>
    <mergeCell ref="E104:E105"/>
    <mergeCell ref="E108:E109"/>
    <mergeCell ref="E112:E113"/>
    <mergeCell ref="E116:E117"/>
    <mergeCell ref="E120:E121"/>
    <mergeCell ref="D106:D107"/>
    <mergeCell ref="D104:D105"/>
    <mergeCell ref="D102:D103"/>
    <mergeCell ref="D212:E212"/>
    <mergeCell ref="D232:E232"/>
    <mergeCell ref="B210:B211"/>
    <mergeCell ref="C210:C211"/>
    <mergeCell ref="D210:E211"/>
    <mergeCell ref="F210:F211"/>
    <mergeCell ref="G210:G211"/>
    <mergeCell ref="D231:E231"/>
    <mergeCell ref="D229:E230"/>
    <mergeCell ref="D227:E228"/>
    <mergeCell ref="D225:E226"/>
    <mergeCell ref="D223:E224"/>
    <mergeCell ref="D221:E222"/>
    <mergeCell ref="G229:G230"/>
    <mergeCell ref="F229:F230"/>
    <mergeCell ref="G219:G220"/>
    <mergeCell ref="F219:F220"/>
    <mergeCell ref="B221:B222"/>
    <mergeCell ref="C229:C230"/>
    <mergeCell ref="B229:B230"/>
    <mergeCell ref="B227:B228"/>
    <mergeCell ref="B225:B226"/>
    <mergeCell ref="D219:E220"/>
    <mergeCell ref="C219:C220"/>
    <mergeCell ref="G213:G214"/>
    <mergeCell ref="F213:F214"/>
    <mergeCell ref="D213:E214"/>
    <mergeCell ref="C213:C214"/>
    <mergeCell ref="B213:B214"/>
    <mergeCell ref="D215:E216"/>
    <mergeCell ref="G215:G216"/>
    <mergeCell ref="C223:C224"/>
    <mergeCell ref="D233:E233"/>
    <mergeCell ref="B219:B220"/>
    <mergeCell ref="G227:G228"/>
    <mergeCell ref="C225:C226"/>
    <mergeCell ref="F215:F216"/>
    <mergeCell ref="C215:C216"/>
    <mergeCell ref="B215:B216"/>
    <mergeCell ref="F227:F228"/>
    <mergeCell ref="G225:G226"/>
    <mergeCell ref="B223:B224"/>
    <mergeCell ref="C27:C28"/>
    <mergeCell ref="F123:G123"/>
    <mergeCell ref="F87:G87"/>
    <mergeCell ref="F45:G45"/>
    <mergeCell ref="A4:G4"/>
    <mergeCell ref="D209:E209"/>
    <mergeCell ref="A186:G186"/>
    <mergeCell ref="A194:G194"/>
    <mergeCell ref="D201:E201"/>
    <mergeCell ref="D202:E202"/>
    <mergeCell ref="D203:E203"/>
    <mergeCell ref="D204:E204"/>
    <mergeCell ref="A208:G208"/>
    <mergeCell ref="D205:E205"/>
    <mergeCell ref="D206:E206"/>
    <mergeCell ref="D207:E207"/>
    <mergeCell ref="D199:E199"/>
    <mergeCell ref="D200:E200"/>
    <mergeCell ref="D168:E168"/>
    <mergeCell ref="D174:D175"/>
    <mergeCell ref="E174:E175"/>
    <mergeCell ref="D178:D179"/>
    <mergeCell ref="E178:E179"/>
    <mergeCell ref="D182:D183"/>
    <mergeCell ref="D259:E259"/>
    <mergeCell ref="D241:E241"/>
    <mergeCell ref="D242:E242"/>
    <mergeCell ref="D244:E244"/>
    <mergeCell ref="D245:E245"/>
    <mergeCell ref="D246:E246"/>
    <mergeCell ref="D250:E250"/>
    <mergeCell ref="A243:G243"/>
    <mergeCell ref="D234:E234"/>
    <mergeCell ref="D235:E235"/>
    <mergeCell ref="D236:E236"/>
    <mergeCell ref="G223:G224"/>
    <mergeCell ref="F223:F224"/>
    <mergeCell ref="G221:G222"/>
    <mergeCell ref="F221:F222"/>
    <mergeCell ref="C221:C222"/>
    <mergeCell ref="D237:E237"/>
    <mergeCell ref="D238:E238"/>
    <mergeCell ref="D239:E239"/>
    <mergeCell ref="D240:E240"/>
    <mergeCell ref="C227:C228"/>
    <mergeCell ref="F309:G309"/>
    <mergeCell ref="D323:E323"/>
    <mergeCell ref="D324:E324"/>
    <mergeCell ref="D325:E325"/>
    <mergeCell ref="D326:E326"/>
    <mergeCell ref="A2:G2"/>
    <mergeCell ref="A374:A378"/>
    <mergeCell ref="D25:E25"/>
    <mergeCell ref="C19:C20"/>
    <mergeCell ref="C16:C17"/>
    <mergeCell ref="A80:G80"/>
    <mergeCell ref="A124:G124"/>
    <mergeCell ref="A135:G135"/>
    <mergeCell ref="A66:G66"/>
    <mergeCell ref="A47:G47"/>
    <mergeCell ref="A172:G172"/>
    <mergeCell ref="F169:G169"/>
    <mergeCell ref="F164:F165"/>
    <mergeCell ref="G164:G165"/>
    <mergeCell ref="F217:G217"/>
    <mergeCell ref="F263:G263"/>
    <mergeCell ref="F344:G344"/>
    <mergeCell ref="A249:G249"/>
    <mergeCell ref="F225:F226"/>
  </mergeCells>
  <phoneticPr fontId="20" type="noConversion"/>
  <pageMargins left="0.25" right="0.25" top="0.5" bottom="0.5" header="0.3" footer="0.3"/>
  <pageSetup orientation="portrait" horizontalDpi="0" verticalDpi="0"/>
  <headerFooter>
    <oddFooter>&amp;L&amp;"System Font,Italic"&amp;8&amp;K000000Language Code key located on last page&amp;R&amp;"Aptos Narrow (Body),Regular"&amp;8Rev. Jun-26</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Crotinger</dc:creator>
  <cp:lastModifiedBy>Daniel Crotinger</cp:lastModifiedBy>
  <cp:lastPrinted>2026-04-02T20:21:52Z</cp:lastPrinted>
  <dcterms:created xsi:type="dcterms:W3CDTF">2025-11-10T19:50:03Z</dcterms:created>
  <dcterms:modified xsi:type="dcterms:W3CDTF">2026-06-30T20:54:32Z</dcterms:modified>
</cp:coreProperties>
</file>